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9040" windowHeight="15840"/>
  </bookViews>
  <sheets>
    <sheet name="График платежей (Вариант 3)" sheetId="11" r:id="rId1"/>
  </sheets>
  <definedNames>
    <definedName name="_xlnm.Print_Area" localSheetId="0">'График платежей (Вариант 3)'!$A$1:$I$34</definedName>
  </definedNames>
  <calcPr calcId="144525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24" i="11" l="1"/>
  <c r="K20" i="11"/>
  <c r="H18" i="11"/>
  <c r="H17" i="11"/>
  <c r="H19" i="11"/>
  <c r="H20" i="11"/>
  <c r="H21" i="11"/>
  <c r="H22" i="11"/>
  <c r="H16" i="11"/>
  <c r="I16" i="11" s="1"/>
  <c r="E17" i="11"/>
  <c r="E18" i="11"/>
  <c r="E19" i="11"/>
  <c r="E20" i="11"/>
  <c r="E21" i="11"/>
  <c r="E22" i="11"/>
  <c r="E16" i="11"/>
  <c r="G24" i="11"/>
  <c r="F24" i="11"/>
  <c r="D24" i="11"/>
  <c r="C24" i="11"/>
  <c r="I17" i="11" l="1"/>
  <c r="E24" i="11"/>
  <c r="D15" i="11"/>
  <c r="F15" i="11"/>
  <c r="G15" i="11"/>
  <c r="C15" i="11"/>
  <c r="H14" i="11" l="1"/>
  <c r="H15" i="11" s="1"/>
  <c r="I20" i="11"/>
  <c r="I21" i="11"/>
  <c r="I23" i="11" l="1"/>
  <c r="I22" i="11"/>
  <c r="I19" i="11"/>
  <c r="I18" i="11"/>
  <c r="E15" i="11"/>
  <c r="I14" i="11"/>
  <c r="I13" i="11"/>
  <c r="I24" i="11" l="1"/>
  <c r="I15" i="11"/>
  <c r="H24" i="11" l="1"/>
</calcChain>
</file>

<file path=xl/sharedStrings.xml><?xml version="1.0" encoding="utf-8"?>
<sst xmlns="http://schemas.openxmlformats.org/spreadsheetml/2006/main" count="47" uniqueCount="45">
  <si>
    <t>2025 НОЯБРЬ</t>
  </si>
  <si>
    <t>№ пп</t>
  </si>
  <si>
    <t>Месяцы строительства</t>
  </si>
  <si>
    <t>в том числе</t>
  </si>
  <si>
    <t>Стоимость работ по графику, рублей</t>
  </si>
  <si>
    <t>Сумма платежей, рублей</t>
  </si>
  <si>
    <t>аванс</t>
  </si>
  <si>
    <t>текущий</t>
  </si>
  <si>
    <t>целевой</t>
  </si>
  <si>
    <t>отработка целевого аванса</t>
  </si>
  <si>
    <t>плата за выполненные работы</t>
  </si>
  <si>
    <t>общая сумма денежных средств</t>
  </si>
  <si>
    <t>2025 ДЕКАБРЬ</t>
  </si>
  <si>
    <t>2026 ФЕВРАЛЬ</t>
  </si>
  <si>
    <t>2026 МАРТ</t>
  </si>
  <si>
    <t>2026 АПРЕЛЬ</t>
  </si>
  <si>
    <t>2026 МАЙ</t>
  </si>
  <si>
    <t>2026 ИЮHЬ</t>
  </si>
  <si>
    <t>2026 ИЮЛЬ</t>
  </si>
  <si>
    <t>Стоимость прочих затрат, рублей</t>
  </si>
  <si>
    <t>Заказчик</t>
  </si>
  <si>
    <t>Генподрядчик</t>
  </si>
  <si>
    <t>Заместитель директора по экономике и финансам</t>
  </si>
  <si>
    <t>Приложение № 2</t>
  </si>
  <si>
    <t>к договору стротельного подряда</t>
  </si>
  <si>
    <t xml:space="preserve">Первый заместитель директора-главный инженер </t>
  </si>
  <si>
    <t>И.И. Жминько</t>
  </si>
  <si>
    <t xml:space="preserve">(должность) </t>
  </si>
  <si>
    <t xml:space="preserve"> (подпись) </t>
  </si>
  <si>
    <t xml:space="preserve"> (инициалы, фамилия)</t>
  </si>
  <si>
    <t>(должность)</t>
  </si>
  <si>
    <t xml:space="preserve"> (подпись)</t>
  </si>
  <si>
    <t>Дата</t>
  </si>
  <si>
    <t>" _____ " _______________ 20 ___ г.</t>
  </si>
  <si>
    <t>Дата " _____ " ______________ 20 ___ г.</t>
  </si>
  <si>
    <t>Е.С. Узгорок</t>
  </si>
  <si>
    <t>ИТОГО 2025 год</t>
  </si>
  <si>
    <t>ИТОГО 2026 год</t>
  </si>
  <si>
    <t xml:space="preserve">от 17.11.2025 № 251117 </t>
  </si>
  <si>
    <t>УП "УКС Мингорисполкома"</t>
  </si>
  <si>
    <t>ЗАО "ПМК-55"</t>
  </si>
  <si>
    <t>График платежей на 2025 год</t>
  </si>
  <si>
    <t>по объекту: «Микрорайон Лошица–8.2». Детское дошкольное учреждение №11 по генплану»</t>
  </si>
  <si>
    <t>2026 ЯHВАРЬ (справочно)</t>
  </si>
  <si>
    <t>в редакции дополнительного соглашения № 3 от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</si>
</sst>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;[Red]\-#,##0.00;\ \ \ "/>
    <numFmt numFmtId="165" formatCode="#,##0.00_ ;[Red]\-#,##0.00\ "/>
  </numFmts>
  <fonts count="9" x14ac:knownFonts="1">
    <font>
      <sz val="8"/>
      <color theme="1"/>
      <name val="Times New Roman"/>
      <family val="2"/>
      <charset val="204"/>
    </font>
    <font>
      <b/>
      <sz val="8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Alignment="1">
      <alignment vertical="top"/>
    </xf>
    <xf numFmtId="0" fontId="0" fillId="2" borderId="0" xfId="0" applyFill="1" applyAlignment="1">
      <alignment vertical="top"/>
    </xf>
    <xf numFmtId="0" fontId="2" fillId="2" borderId="0" xfId="0" applyFont="1" applyFill="1" applyAlignment="1">
      <alignment horizontal="center" vertical="top"/>
    </xf>
    <xf numFmtId="0" fontId="0" fillId="2" borderId="3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top"/>
    </xf>
    <xf numFmtId="0" fontId="0" fillId="2" borderId="3" xfId="0" applyFill="1" applyBorder="1" applyAlignment="1">
      <alignment vertical="top"/>
    </xf>
    <xf numFmtId="164" fontId="0" fillId="2" borderId="3" xfId="0" applyNumberFormat="1" applyFill="1" applyBorder="1" applyAlignment="1">
      <alignment vertical="top"/>
    </xf>
    <xf numFmtId="0" fontId="1" fillId="2" borderId="4" xfId="0" applyFont="1" applyFill="1" applyBorder="1" applyAlignment="1">
      <alignment horizontal="center" vertical="top"/>
    </xf>
    <xf numFmtId="0" fontId="1" fillId="2" borderId="4" xfId="0" applyFont="1" applyFill="1" applyBorder="1" applyAlignment="1">
      <alignment vertical="top"/>
    </xf>
    <xf numFmtId="164" fontId="1" fillId="2" borderId="4" xfId="0" applyNumberFormat="1" applyFont="1" applyFill="1" applyBorder="1" applyAlignment="1">
      <alignment vertical="top"/>
    </xf>
    <xf numFmtId="0" fontId="1" fillId="2" borderId="0" xfId="0" applyFont="1" applyFill="1" applyAlignment="1">
      <alignment vertical="top"/>
    </xf>
    <xf numFmtId="165" fontId="0" fillId="2" borderId="3" xfId="0" applyNumberFormat="1" applyFill="1" applyBorder="1" applyAlignment="1">
      <alignment vertical="top"/>
    </xf>
    <xf numFmtId="0" fontId="6" fillId="2" borderId="0" xfId="0" applyFont="1" applyFill="1" applyAlignment="1">
      <alignment vertical="top"/>
    </xf>
    <xf numFmtId="0" fontId="5" fillId="2" borderId="0" xfId="0" applyFont="1" applyFill="1" applyAlignment="1">
      <alignment vertical="top"/>
    </xf>
    <xf numFmtId="0" fontId="3" fillId="2" borderId="0" xfId="0" applyFont="1" applyFill="1" applyAlignment="1">
      <alignment vertical="top"/>
    </xf>
    <xf numFmtId="0" fontId="6" fillId="2" borderId="1" xfId="0" applyFont="1" applyFill="1" applyBorder="1" applyAlignment="1">
      <alignment vertical="top"/>
    </xf>
    <xf numFmtId="0" fontId="4" fillId="2" borderId="0" xfId="0" applyFont="1" applyFill="1" applyAlignment="1">
      <alignment vertical="top"/>
    </xf>
    <xf numFmtId="49" fontId="4" fillId="2" borderId="2" xfId="0" applyNumberFormat="1" applyFont="1" applyFill="1" applyBorder="1" applyAlignment="1">
      <alignment vertical="top" wrapText="1"/>
    </xf>
    <xf numFmtId="0" fontId="4" fillId="2" borderId="0" xfId="0" applyFont="1" applyFill="1" applyAlignment="1">
      <alignment horizontal="center" vertical="top"/>
    </xf>
    <xf numFmtId="49" fontId="5" fillId="2" borderId="0" xfId="0" applyNumberFormat="1" applyFont="1" applyFill="1" applyAlignment="1">
      <alignment horizontal="right" vertical="center" wrapText="1"/>
    </xf>
    <xf numFmtId="49" fontId="5" fillId="2" borderId="0" xfId="0" applyNumberFormat="1" applyFont="1" applyFill="1" applyAlignment="1">
      <alignment horizontal="left" vertical="center" wrapText="1"/>
    </xf>
    <xf numFmtId="0" fontId="0" fillId="2" borderId="3" xfId="0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top"/>
    </xf>
    <xf numFmtId="49" fontId="5" fillId="2" borderId="0" xfId="0" applyNumberFormat="1" applyFont="1" applyFill="1" applyAlignment="1">
      <alignment horizontal="left" vertical="center" wrapText="1"/>
    </xf>
    <xf numFmtId="49" fontId="7" fillId="2" borderId="0" xfId="0" applyNumberFormat="1" applyFont="1" applyFill="1" applyAlignment="1">
      <alignment horizontal="left" vertical="center" wrapText="1"/>
    </xf>
    <xf numFmtId="0" fontId="7" fillId="2" borderId="0" xfId="0" applyFont="1" applyFill="1" applyAlignment="1">
      <alignment vertical="center" wrapText="1"/>
    </xf>
    <xf numFmtId="0" fontId="6" fillId="2" borderId="1" xfId="0" applyFont="1" applyFill="1" applyBorder="1" applyAlignment="1">
      <alignment horizontal="right" wrapText="1"/>
    </xf>
    <xf numFmtId="0" fontId="6" fillId="2" borderId="1" xfId="0" applyFont="1" applyFill="1" applyBorder="1" applyAlignment="1">
      <alignment horizontal="left" wrapText="1"/>
    </xf>
    <xf numFmtId="49" fontId="5" fillId="2" borderId="0" xfId="0" applyNumberFormat="1" applyFont="1" applyFill="1" applyAlignment="1">
      <alignment horizontal="left" wrapText="1"/>
    </xf>
    <xf numFmtId="49" fontId="6" fillId="2" borderId="0" xfId="0" applyNumberFormat="1" applyFont="1" applyFill="1" applyAlignment="1">
      <alignment horizontal="left" vertical="center" wrapText="1"/>
    </xf>
    <xf numFmtId="0" fontId="6" fillId="2" borderId="0" xfId="0" applyFont="1" applyFill="1" applyAlignment="1">
      <alignment vertical="center" wrapText="1"/>
    </xf>
    <xf numFmtId="0" fontId="6" fillId="2" borderId="0" xfId="0" applyFont="1" applyFill="1" applyAlignment="1">
      <alignment horizontal="left" wrapText="1"/>
    </xf>
    <xf numFmtId="49" fontId="4" fillId="2" borderId="0" xfId="0" applyNumberFormat="1" applyFont="1" applyFill="1" applyAlignment="1">
      <alignment horizontal="left" vertical="top" wrapText="1"/>
    </xf>
    <xf numFmtId="165" fontId="0" fillId="2" borderId="0" xfId="0" applyNumberFormat="1" applyFill="1" applyAlignment="1">
      <alignment vertical="top"/>
    </xf>
    <xf numFmtId="165" fontId="1" fillId="2" borderId="3" xfId="0" applyNumberFormat="1" applyFont="1" applyFill="1" applyBorder="1" applyAlignment="1">
      <alignment vertical="top"/>
    </xf>
    <xf numFmtId="165" fontId="1" fillId="2" borderId="0" xfId="0" applyNumberFormat="1" applyFont="1" applyFill="1" applyAlignment="1">
      <alignment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K34"/>
  <sheetViews>
    <sheetView tabSelected="1" view="pageBreakPreview" zoomScaleNormal="100" zoomScaleSheetLayoutView="100" workbookViewId="0">
      <selection activeCell="K25" sqref="K25"/>
    </sheetView>
  </sheetViews>
  <sheetFormatPr defaultColWidth="15.83203125" defaultRowHeight="12" customHeight="1" x14ac:dyDescent="0.2"/>
  <cols>
    <col min="1" max="1" width="8.83203125" style="1" customWidth="1"/>
    <col min="2" max="2" width="25.83203125" style="1" customWidth="1"/>
    <col min="3" max="16384" width="15.83203125" style="1"/>
  </cols>
  <sheetData>
    <row r="1" spans="1:9" ht="12" customHeight="1" x14ac:dyDescent="0.2">
      <c r="G1" s="1" t="s">
        <v>23</v>
      </c>
    </row>
    <row r="2" spans="1:9" ht="12" customHeight="1" x14ac:dyDescent="0.2">
      <c r="G2" s="1" t="s">
        <v>24</v>
      </c>
    </row>
    <row r="3" spans="1:9" s="2" customFormat="1" ht="12" customHeight="1" x14ac:dyDescent="0.2">
      <c r="G3" s="2" t="s">
        <v>38</v>
      </c>
    </row>
    <row r="4" spans="1:9" s="2" customFormat="1" ht="12" customHeight="1" x14ac:dyDescent="0.2">
      <c r="G4" s="2" t="s">
        <v>44</v>
      </c>
    </row>
    <row r="5" spans="1:9" s="2" customFormat="1" ht="12" customHeight="1" x14ac:dyDescent="0.2"/>
    <row r="6" spans="1:9" s="2" customFormat="1" ht="12" customHeight="1" x14ac:dyDescent="0.2">
      <c r="E6" s="3" t="s">
        <v>41</v>
      </c>
    </row>
    <row r="7" spans="1:9" s="2" customFormat="1" ht="17.25" customHeight="1" x14ac:dyDescent="0.2">
      <c r="A7" s="23" t="s">
        <v>42</v>
      </c>
      <c r="B7" s="23"/>
      <c r="C7" s="23"/>
      <c r="D7" s="23"/>
      <c r="E7" s="23"/>
      <c r="F7" s="23"/>
      <c r="G7" s="23"/>
      <c r="H7" s="23"/>
      <c r="I7" s="23"/>
    </row>
    <row r="8" spans="1:9" s="2" customFormat="1" ht="12" customHeight="1" x14ac:dyDescent="0.2"/>
    <row r="9" spans="1:9" s="2" customFormat="1" ht="12" customHeight="1" x14ac:dyDescent="0.2">
      <c r="A9" s="22" t="s">
        <v>1</v>
      </c>
      <c r="B9" s="22" t="s">
        <v>2</v>
      </c>
      <c r="C9" s="22" t="s">
        <v>4</v>
      </c>
      <c r="D9" s="22" t="s">
        <v>19</v>
      </c>
      <c r="E9" s="22" t="s">
        <v>5</v>
      </c>
      <c r="F9" s="22"/>
      <c r="G9" s="22"/>
      <c r="H9" s="22"/>
      <c r="I9" s="22"/>
    </row>
    <row r="10" spans="1:9" s="2" customFormat="1" ht="12" customHeight="1" x14ac:dyDescent="0.2">
      <c r="A10" s="22"/>
      <c r="B10" s="22"/>
      <c r="C10" s="22"/>
      <c r="D10" s="22"/>
      <c r="E10" s="22" t="s">
        <v>3</v>
      </c>
      <c r="F10" s="22"/>
      <c r="G10" s="22"/>
      <c r="H10" s="22"/>
      <c r="I10" s="22"/>
    </row>
    <row r="11" spans="1:9" s="2" customFormat="1" ht="12" customHeight="1" x14ac:dyDescent="0.2">
      <c r="A11" s="22"/>
      <c r="B11" s="22"/>
      <c r="C11" s="22"/>
      <c r="D11" s="22"/>
      <c r="E11" s="22" t="s">
        <v>6</v>
      </c>
      <c r="F11" s="22"/>
      <c r="G11" s="22" t="s">
        <v>9</v>
      </c>
      <c r="H11" s="22" t="s">
        <v>10</v>
      </c>
      <c r="I11" s="22" t="s">
        <v>11</v>
      </c>
    </row>
    <row r="12" spans="1:9" s="2" customFormat="1" ht="18" customHeight="1" x14ac:dyDescent="0.2">
      <c r="A12" s="22"/>
      <c r="B12" s="22"/>
      <c r="C12" s="22"/>
      <c r="D12" s="22"/>
      <c r="E12" s="4" t="s">
        <v>7</v>
      </c>
      <c r="F12" s="4" t="s">
        <v>8</v>
      </c>
      <c r="G12" s="22"/>
      <c r="H12" s="22"/>
      <c r="I12" s="22"/>
    </row>
    <row r="13" spans="1:9" s="2" customFormat="1" ht="12" customHeight="1" x14ac:dyDescent="0.2">
      <c r="A13" s="5">
        <v>1</v>
      </c>
      <c r="B13" s="6" t="s">
        <v>0</v>
      </c>
      <c r="C13" s="7">
        <v>30524.63</v>
      </c>
      <c r="D13" s="7"/>
      <c r="E13" s="7"/>
      <c r="F13" s="7">
        <v>0</v>
      </c>
      <c r="G13" s="6"/>
      <c r="H13" s="6"/>
      <c r="I13" s="7">
        <f>E13+H13</f>
        <v>0</v>
      </c>
    </row>
    <row r="14" spans="1:9" s="2" customFormat="1" ht="12" customHeight="1" x14ac:dyDescent="0.2">
      <c r="A14" s="5">
        <v>2</v>
      </c>
      <c r="B14" s="6" t="s">
        <v>12</v>
      </c>
      <c r="C14" s="7">
        <v>259809.01</v>
      </c>
      <c r="D14" s="7"/>
      <c r="E14" s="7">
        <v>239968.76</v>
      </c>
      <c r="F14" s="7">
        <v>0</v>
      </c>
      <c r="G14" s="6"/>
      <c r="H14" s="7">
        <f>C13</f>
        <v>30524.63</v>
      </c>
      <c r="I14" s="7">
        <f t="shared" ref="I14" si="0">E14+H14</f>
        <v>270493.39</v>
      </c>
    </row>
    <row r="15" spans="1:9" s="11" customFormat="1" ht="12" customHeight="1" x14ac:dyDescent="0.2">
      <c r="A15" s="8"/>
      <c r="B15" s="9" t="s">
        <v>36</v>
      </c>
      <c r="C15" s="10">
        <f t="shared" ref="C15:I15" si="1">SUM(C13:C14)</f>
        <v>290333.64</v>
      </c>
      <c r="D15" s="10">
        <f t="shared" si="1"/>
        <v>0</v>
      </c>
      <c r="E15" s="10">
        <f t="shared" si="1"/>
        <v>239968.76</v>
      </c>
      <c r="F15" s="10">
        <f t="shared" si="1"/>
        <v>0</v>
      </c>
      <c r="G15" s="10">
        <f t="shared" si="1"/>
        <v>0</v>
      </c>
      <c r="H15" s="10">
        <f t="shared" si="1"/>
        <v>30524.63</v>
      </c>
      <c r="I15" s="10">
        <f t="shared" si="1"/>
        <v>270493.39</v>
      </c>
    </row>
    <row r="16" spans="1:9" s="2" customFormat="1" ht="11.25" x14ac:dyDescent="0.2">
      <c r="A16" s="5">
        <v>4</v>
      </c>
      <c r="B16" s="6" t="s">
        <v>43</v>
      </c>
      <c r="C16" s="7">
        <v>643443.16</v>
      </c>
      <c r="D16" s="7"/>
      <c r="E16" s="7">
        <f>C17*0.7</f>
        <v>239968.76</v>
      </c>
      <c r="F16" s="7">
        <v>0</v>
      </c>
      <c r="G16" s="6"/>
      <c r="H16" s="12">
        <f>C14</f>
        <v>259809.01</v>
      </c>
      <c r="I16" s="7">
        <f t="shared" ref="I16:I23" si="2">E16+H16</f>
        <v>499777.77</v>
      </c>
    </row>
    <row r="17" spans="1:11" s="2" customFormat="1" ht="11.25" x14ac:dyDescent="0.2">
      <c r="A17" s="5">
        <v>5</v>
      </c>
      <c r="B17" s="6" t="s">
        <v>43</v>
      </c>
      <c r="C17" s="7">
        <v>342812.52</v>
      </c>
      <c r="D17" s="7"/>
      <c r="E17" s="7">
        <f t="shared" ref="E17:E22" si="3">C18*0.7</f>
        <v>450410.21</v>
      </c>
      <c r="F17" s="7">
        <v>0</v>
      </c>
      <c r="G17" s="6"/>
      <c r="H17" s="12">
        <f>C16-E14</f>
        <v>403474.4</v>
      </c>
      <c r="I17" s="7">
        <f t="shared" si="2"/>
        <v>853884.61</v>
      </c>
    </row>
    <row r="18" spans="1:11" s="2" customFormat="1" ht="11.25" x14ac:dyDescent="0.2">
      <c r="A18" s="5">
        <v>4</v>
      </c>
      <c r="B18" s="6" t="s">
        <v>13</v>
      </c>
      <c r="C18" s="7">
        <v>643443.16</v>
      </c>
      <c r="D18" s="7"/>
      <c r="E18" s="7">
        <f t="shared" si="3"/>
        <v>668345.46</v>
      </c>
      <c r="F18" s="7">
        <v>0</v>
      </c>
      <c r="G18" s="6"/>
      <c r="H18" s="12">
        <f>C17-E16</f>
        <v>102843.76</v>
      </c>
      <c r="I18" s="7">
        <f t="shared" si="2"/>
        <v>771189.22</v>
      </c>
      <c r="K18" s="34"/>
    </row>
    <row r="19" spans="1:11" s="2" customFormat="1" ht="11.25" x14ac:dyDescent="0.2">
      <c r="A19" s="5">
        <v>5</v>
      </c>
      <c r="B19" s="6" t="s">
        <v>14</v>
      </c>
      <c r="C19" s="7">
        <v>954779.23</v>
      </c>
      <c r="D19" s="7"/>
      <c r="E19" s="7">
        <f t="shared" si="3"/>
        <v>686726.12</v>
      </c>
      <c r="F19" s="7">
        <v>0</v>
      </c>
      <c r="G19" s="6"/>
      <c r="H19" s="12">
        <f t="shared" ref="H19:H23" si="4">C18-E17</f>
        <v>193032.95</v>
      </c>
      <c r="I19" s="7">
        <f t="shared" si="2"/>
        <v>879759.07</v>
      </c>
    </row>
    <row r="20" spans="1:11" s="2" customFormat="1" ht="11.25" x14ac:dyDescent="0.2">
      <c r="A20" s="5">
        <v>6</v>
      </c>
      <c r="B20" s="6" t="s">
        <v>15</v>
      </c>
      <c r="C20" s="7">
        <v>981037.31</v>
      </c>
      <c r="D20" s="7"/>
      <c r="E20" s="7">
        <f t="shared" si="3"/>
        <v>852325.8</v>
      </c>
      <c r="F20" s="7">
        <v>0</v>
      </c>
      <c r="G20" s="6"/>
      <c r="H20" s="12">
        <f t="shared" si="4"/>
        <v>286433.77</v>
      </c>
      <c r="I20" s="7">
        <f t="shared" si="2"/>
        <v>1138759.57</v>
      </c>
      <c r="K20" s="34">
        <f>6780000-E15</f>
        <v>6540031.2400000002</v>
      </c>
    </row>
    <row r="21" spans="1:11" s="2" customFormat="1" ht="11.25" x14ac:dyDescent="0.2">
      <c r="A21" s="5">
        <v>7</v>
      </c>
      <c r="B21" s="6" t="s">
        <v>16</v>
      </c>
      <c r="C21" s="7">
        <v>1217608.28</v>
      </c>
      <c r="D21" s="7"/>
      <c r="E21" s="7">
        <f t="shared" si="3"/>
        <v>953670.78</v>
      </c>
      <c r="F21" s="7">
        <v>0</v>
      </c>
      <c r="G21" s="6"/>
      <c r="H21" s="12">
        <f t="shared" si="4"/>
        <v>294311.19</v>
      </c>
      <c r="I21" s="7">
        <f t="shared" si="2"/>
        <v>1247981.97</v>
      </c>
    </row>
    <row r="22" spans="1:11" s="2" customFormat="1" ht="11.25" x14ac:dyDescent="0.2">
      <c r="A22" s="5">
        <v>8</v>
      </c>
      <c r="B22" s="6" t="s">
        <v>17</v>
      </c>
      <c r="C22" s="7">
        <v>1362386.83</v>
      </c>
      <c r="D22" s="7"/>
      <c r="E22" s="7">
        <f t="shared" si="3"/>
        <v>894552.87</v>
      </c>
      <c r="F22" s="7">
        <v>0</v>
      </c>
      <c r="G22" s="6"/>
      <c r="H22" s="12">
        <f t="shared" si="4"/>
        <v>365282.48</v>
      </c>
      <c r="I22" s="7">
        <f t="shared" si="2"/>
        <v>1259835.3500000001</v>
      </c>
    </row>
    <row r="23" spans="1:11" s="2" customFormat="1" ht="11.25" x14ac:dyDescent="0.2">
      <c r="A23" s="5">
        <v>9</v>
      </c>
      <c r="B23" s="6" t="s">
        <v>18</v>
      </c>
      <c r="C23" s="7">
        <v>1277932.67</v>
      </c>
      <c r="D23" s="7"/>
      <c r="E23" s="7"/>
      <c r="F23" s="7">
        <v>0</v>
      </c>
      <c r="G23" s="6"/>
      <c r="H23" s="12">
        <v>388621.45</v>
      </c>
      <c r="I23" s="7">
        <f t="shared" si="2"/>
        <v>388621.45</v>
      </c>
    </row>
    <row r="24" spans="1:11" s="11" customFormat="1" ht="10.5" x14ac:dyDescent="0.2">
      <c r="A24" s="8"/>
      <c r="B24" s="9" t="s">
        <v>37</v>
      </c>
      <c r="C24" s="10">
        <f>SUM(C17:C23)</f>
        <v>6780000</v>
      </c>
      <c r="D24" s="10">
        <f>SUM(D17:D23)</f>
        <v>0</v>
      </c>
      <c r="E24" s="10">
        <f>SUM(E17:E23)</f>
        <v>4506031.24</v>
      </c>
      <c r="F24" s="10">
        <f>SUM(F17:F23)</f>
        <v>0</v>
      </c>
      <c r="G24" s="10">
        <f>SUM(G17:G23)</f>
        <v>0</v>
      </c>
      <c r="H24" s="35">
        <f>SUM(H16:H23)</f>
        <v>2293809.0099999998</v>
      </c>
      <c r="I24" s="10">
        <f>SUM(I17:I23)</f>
        <v>6540031.2400000002</v>
      </c>
      <c r="K24" s="36">
        <f>I24+E14</f>
        <v>6780000</v>
      </c>
    </row>
    <row r="25" spans="1:11" s="2" customFormat="1" ht="12" customHeight="1" x14ac:dyDescent="0.2">
      <c r="K25" s="34"/>
    </row>
    <row r="26" spans="1:11" s="2" customFormat="1" ht="12" customHeight="1" x14ac:dyDescent="0.2"/>
    <row r="27" spans="1:11" s="2" customFormat="1" ht="18.75" x14ac:dyDescent="0.2">
      <c r="A27" s="25" t="s">
        <v>20</v>
      </c>
      <c r="B27" s="25"/>
      <c r="C27" s="13"/>
      <c r="D27" s="13"/>
      <c r="E27" s="13"/>
      <c r="F27" s="26" t="s">
        <v>21</v>
      </c>
      <c r="G27" s="26"/>
      <c r="H27" s="13"/>
      <c r="I27" s="13"/>
      <c r="J27" s="14"/>
      <c r="K27" s="15"/>
    </row>
    <row r="28" spans="1:11" s="2" customFormat="1" ht="18.75" x14ac:dyDescent="0.2">
      <c r="A28" s="30" t="s">
        <v>39</v>
      </c>
      <c r="B28" s="30"/>
      <c r="C28" s="13"/>
      <c r="D28" s="13"/>
      <c r="E28" s="13"/>
      <c r="F28" s="31" t="s">
        <v>40</v>
      </c>
      <c r="G28" s="31"/>
      <c r="H28" s="13"/>
      <c r="I28" s="13"/>
      <c r="J28" s="14"/>
      <c r="K28" s="15"/>
    </row>
    <row r="29" spans="1:11" s="2" customFormat="1" ht="30.75" customHeight="1" x14ac:dyDescent="0.25">
      <c r="A29" s="28" t="s">
        <v>25</v>
      </c>
      <c r="B29" s="28"/>
      <c r="C29" s="16"/>
      <c r="D29" s="32" t="s">
        <v>26</v>
      </c>
      <c r="E29" s="32"/>
      <c r="F29" s="28" t="s">
        <v>22</v>
      </c>
      <c r="G29" s="28"/>
      <c r="H29" s="27" t="s">
        <v>35</v>
      </c>
      <c r="I29" s="27"/>
      <c r="J29" s="15"/>
    </row>
    <row r="30" spans="1:11" s="2" customFormat="1" ht="18" customHeight="1" x14ac:dyDescent="0.2">
      <c r="A30" s="17"/>
      <c r="B30" s="17" t="s">
        <v>27</v>
      </c>
      <c r="C30" s="17" t="s">
        <v>28</v>
      </c>
      <c r="D30" s="33" t="s">
        <v>29</v>
      </c>
      <c r="E30" s="33"/>
      <c r="F30" s="18" t="s">
        <v>30</v>
      </c>
      <c r="G30" s="19" t="s">
        <v>31</v>
      </c>
      <c r="H30" s="17" t="s">
        <v>29</v>
      </c>
      <c r="I30" s="17"/>
      <c r="J30" s="15"/>
    </row>
    <row r="31" spans="1:11" s="2" customFormat="1" ht="11.25" customHeight="1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</row>
    <row r="32" spans="1:11" s="14" customFormat="1" ht="21" customHeight="1" x14ac:dyDescent="0.25">
      <c r="A32" s="20" t="s">
        <v>32</v>
      </c>
      <c r="B32" s="29" t="s">
        <v>33</v>
      </c>
      <c r="C32" s="29"/>
      <c r="D32" s="29"/>
      <c r="E32" s="29"/>
      <c r="F32" s="24" t="s">
        <v>34</v>
      </c>
      <c r="G32" s="24"/>
      <c r="H32" s="24"/>
      <c r="I32" s="24"/>
      <c r="J32" s="21"/>
    </row>
    <row r="33" s="2" customFormat="1" ht="12" customHeight="1" x14ac:dyDescent="0.2"/>
    <row r="34" s="2" customFormat="1" ht="12" customHeight="1" x14ac:dyDescent="0.2"/>
  </sheetData>
  <mergeCells count="22">
    <mergeCell ref="A7:I7"/>
    <mergeCell ref="F32:I32"/>
    <mergeCell ref="A27:B27"/>
    <mergeCell ref="F27:G27"/>
    <mergeCell ref="H29:I29"/>
    <mergeCell ref="F29:G29"/>
    <mergeCell ref="A29:B29"/>
    <mergeCell ref="B32:E32"/>
    <mergeCell ref="A28:B28"/>
    <mergeCell ref="F28:G28"/>
    <mergeCell ref="D29:E29"/>
    <mergeCell ref="D30:E30"/>
    <mergeCell ref="A9:A12"/>
    <mergeCell ref="B9:B12"/>
    <mergeCell ref="C9:C12"/>
    <mergeCell ref="E9:I9"/>
    <mergeCell ref="D9:D12"/>
    <mergeCell ref="E10:I10"/>
    <mergeCell ref="E11:F11"/>
    <mergeCell ref="G11:G12"/>
    <mergeCell ref="H11:H12"/>
    <mergeCell ref="I11:I12"/>
  </mergeCells>
  <pageMargins left="0.7" right="0.7" top="0.75" bottom="0.75" header="0.3" footer="0.3"/>
  <pageSetup paperSize="9" fitToHeight="0" orientation="landscape" horizontalDpi="4294967294" verticalDpi="4294967294" r:id="rId1"/>
  <ignoredErrors>
    <ignoredError sqref="I15" formula="1"/>
    <ignoredError sqref="H24" formula="1" formulaRange="1"/>
    <ignoredError sqref="C24:G24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График платежей (Вариант 3)</vt:lpstr>
      <vt:lpstr>'График платежей (Вариант 3)'!Область_печати</vt:lpstr>
    </vt:vector>
  </TitlesOfParts>
  <Company>*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РТО01</dc:creator>
  <cp:lastModifiedBy>РТО02</cp:lastModifiedBy>
  <cp:lastPrinted>2025-12-16T09:53:36Z</cp:lastPrinted>
  <dcterms:created xsi:type="dcterms:W3CDTF">2025-11-07T23:39:20Z</dcterms:created>
  <dcterms:modified xsi:type="dcterms:W3CDTF">2026-01-25T18:31:59Z</dcterms:modified>
</cp:coreProperties>
</file>