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бмен\Ясли-сад № 446\дополнительные соглашения\Доп. соглашение № 7 лимиты\"/>
    </mc:Choice>
  </mc:AlternateContent>
  <xr:revisionPtr revIDLastSave="0" documentId="8_{D567D799-A20D-4042-A888-A330A01D43C2}" xr6:coauthVersionLast="47" xr6:coauthVersionMax="47" xr10:uidLastSave="{00000000-0000-0000-0000-000000000000}"/>
  <bookViews>
    <workbookView xWindow="-120" yWindow="-120" windowWidth="29040" windowHeight="15840" xr2:uid="{6CF36C87-0B18-48C3-98EA-5B5EBD4C6CA7}"/>
  </bookViews>
  <sheets>
    <sheet name="График платежей (2)" sheetId="5" r:id="rId1"/>
    <sheet name="График платежей" sheetId="4" r:id="rId2"/>
  </sheets>
  <definedNames>
    <definedName name="_xlnm.Print_Area" localSheetId="1">'График платежей'!$A$1:$I$51</definedName>
    <definedName name="_xlnm.Print_Area" localSheetId="0">'График платежей (2)'!$A$1:$I$51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5" l="1"/>
  <c r="H27" i="5"/>
  <c r="I25" i="5"/>
  <c r="H25" i="5"/>
  <c r="H21" i="5"/>
  <c r="H19" i="5"/>
  <c r="I19" i="5"/>
  <c r="I18" i="5"/>
  <c r="I16" i="5"/>
  <c r="E21" i="5" l="1"/>
  <c r="E29" i="5" l="1"/>
  <c r="L24" i="5"/>
  <c r="L23" i="5"/>
  <c r="C29" i="5"/>
  <c r="H18" i="5"/>
  <c r="H16" i="5"/>
  <c r="H27" i="4"/>
  <c r="I27" i="4" s="1"/>
  <c r="H25" i="4"/>
  <c r="I25" i="4" s="1"/>
  <c r="H21" i="4"/>
  <c r="I21" i="4" s="1"/>
  <c r="H18" i="4"/>
  <c r="I18" i="4" s="1"/>
  <c r="C29" i="4"/>
  <c r="H19" i="4"/>
  <c r="I19" i="4" s="1"/>
  <c r="H16" i="4"/>
  <c r="I16" i="4" s="1"/>
  <c r="E21" i="4"/>
  <c r="E29" i="4" s="1"/>
  <c r="I21" i="5" l="1"/>
  <c r="I29" i="4"/>
  <c r="H29" i="4"/>
  <c r="I29" i="5" l="1"/>
  <c r="H29" i="5"/>
</calcChain>
</file>

<file path=xl/sharedStrings.xml><?xml version="1.0" encoding="utf-8"?>
<sst xmlns="http://schemas.openxmlformats.org/spreadsheetml/2006/main" count="84" uniqueCount="42">
  <si>
    <t>к договору строительного подряда</t>
  </si>
  <si>
    <t>График платежей при строительстве (выполнении работ)</t>
  </si>
  <si>
    <t>Заказчик</t>
  </si>
  <si>
    <t>(должность)    (подпись)    (инициалы, фамилия)</t>
  </si>
  <si>
    <t>Подрядчик</t>
  </si>
  <si>
    <t>Дата</t>
  </si>
  <si>
    <t>" _____ " __________________ 20 ______ г.</t>
  </si>
  <si>
    <t>Месяцы строительства</t>
  </si>
  <si>
    <t>в том числе</t>
  </si>
  <si>
    <t>Объект :</t>
  </si>
  <si>
    <t>"КАПИТАЛЬНЫЙ РЕМОНТ С МОДЕРНИЗАЦИЕЙ ЗДАНИЯ ГУО "ЯСЛИ-САД N 446 Г. МИНСКА" ПО УЛ. ПЛЕХАНОВА, 54"</t>
  </si>
  <si>
    <t>№ пп</t>
  </si>
  <si>
    <t>Стоимость работ по графику, рублей</t>
  </si>
  <si>
    <t>Сумма платежей, рублей</t>
  </si>
  <si>
    <t>аванс</t>
  </si>
  <si>
    <t>текущий</t>
  </si>
  <si>
    <t>целевой</t>
  </si>
  <si>
    <t>отработка целевого аванса</t>
  </si>
  <si>
    <t>плата за выполненные работы</t>
  </si>
  <si>
    <t>общая сумма денежных средств</t>
  </si>
  <si>
    <t>2025 МАЙ</t>
  </si>
  <si>
    <t>2025 ИЮHЬ</t>
  </si>
  <si>
    <t>2025 ИЮЛЬ</t>
  </si>
  <si>
    <t>2025 АВГУСТ</t>
  </si>
  <si>
    <t>2025 СЕHТЯБРЬ</t>
  </si>
  <si>
    <t>2025 ОКТЯБРЬ</t>
  </si>
  <si>
    <t>2025 НОЯБРЬ</t>
  </si>
  <si>
    <t>2025 ДЕКАБРЬ</t>
  </si>
  <si>
    <t>Стоимость прочих затрат, рублей</t>
  </si>
  <si>
    <t>Приложение 2</t>
  </si>
  <si>
    <t>ИТОГО 2025 ГОД</t>
  </si>
  <si>
    <t xml:space="preserve">Первый заместитель директора-главный инженер </t>
  </si>
  <si>
    <t>И.И. Жминько</t>
  </si>
  <si>
    <t>от 29.05.2025  № 250530</t>
  </si>
  <si>
    <t>Заместитель директора по экономике и финансам</t>
  </si>
  <si>
    <t>Е.С. Узгорок</t>
  </si>
  <si>
    <t>(аванс на июль 2025г.)</t>
  </si>
  <si>
    <t>(аванс на сентябрь 2025г.)</t>
  </si>
  <si>
    <t>в редакции дополнительного соглашения № 6</t>
  </si>
  <si>
    <t>(аванс на октябрь 2025г.)</t>
  </si>
  <si>
    <t>(аванс на ноябрь 2025г.)</t>
  </si>
  <si>
    <t>в редакции дополнительного соглашения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</si>
</sst>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-#,##0.00;\ \ \ "/>
    <numFmt numFmtId="165" formatCode="#,##0.00_ ;[Red]\-#,##0.00\ "/>
  </numFmts>
  <fonts count="3" x14ac:knownFonts="1">
    <font>
      <sz val="8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/>
    </xf>
    <xf numFmtId="49" fontId="0" fillId="0" borderId="0" xfId="0" applyNumberFormat="1" applyAlignment="1">
      <alignment horizontal="right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5" fontId="0" fillId="2" borderId="10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161DC-AA6A-4D8C-9B23-246E39CB892A}">
  <dimension ref="A1:L42"/>
  <sheetViews>
    <sheetView tabSelected="1" view="pageBreakPreview" zoomScaleNormal="100" zoomScaleSheetLayoutView="100" workbookViewId="0">
      <selection activeCell="I29" sqref="I29"/>
    </sheetView>
  </sheetViews>
  <sheetFormatPr defaultColWidth="15.83203125" defaultRowHeight="12" customHeight="1" x14ac:dyDescent="0.2"/>
  <cols>
    <col min="1" max="1" width="8.83203125" style="1" customWidth="1"/>
    <col min="2" max="2" width="25.83203125" style="1" customWidth="1"/>
    <col min="3" max="4" width="15.83203125" style="1"/>
    <col min="5" max="5" width="18" style="1" customWidth="1"/>
    <col min="6" max="16384" width="15.83203125" style="1"/>
  </cols>
  <sheetData>
    <row r="1" spans="1:12" ht="12" customHeight="1" x14ac:dyDescent="0.2">
      <c r="G1" s="1" t="s">
        <v>29</v>
      </c>
    </row>
    <row r="2" spans="1:12" ht="12" customHeight="1" x14ac:dyDescent="0.2">
      <c r="G2" s="1" t="s">
        <v>0</v>
      </c>
    </row>
    <row r="3" spans="1:12" ht="12" customHeight="1" x14ac:dyDescent="0.2">
      <c r="G3" s="1" t="s">
        <v>33</v>
      </c>
    </row>
    <row r="4" spans="1:12" ht="12" customHeight="1" x14ac:dyDescent="0.2">
      <c r="G4" s="1" t="s">
        <v>41</v>
      </c>
    </row>
    <row r="7" spans="1:12" ht="12" customHeight="1" x14ac:dyDescent="0.2">
      <c r="E7" s="2" t="s">
        <v>1</v>
      </c>
    </row>
    <row r="8" spans="1:12" ht="12" customHeight="1" x14ac:dyDescent="0.2">
      <c r="A8" s="3" t="s">
        <v>9</v>
      </c>
      <c r="B8" s="29" t="s">
        <v>10</v>
      </c>
      <c r="C8" s="29"/>
      <c r="D8" s="29"/>
      <c r="E8" s="29"/>
      <c r="F8" s="29"/>
      <c r="G8" s="29"/>
      <c r="H8" s="29"/>
      <c r="I8" s="29"/>
    </row>
    <row r="10" spans="1:12" ht="12" customHeight="1" x14ac:dyDescent="0.2">
      <c r="A10" s="30" t="s">
        <v>11</v>
      </c>
      <c r="B10" s="30" t="s">
        <v>7</v>
      </c>
      <c r="C10" s="30" t="s">
        <v>12</v>
      </c>
      <c r="D10" s="30" t="s">
        <v>28</v>
      </c>
      <c r="E10" s="30" t="s">
        <v>13</v>
      </c>
      <c r="F10" s="30"/>
      <c r="G10" s="30"/>
      <c r="H10" s="30"/>
      <c r="I10" s="30"/>
    </row>
    <row r="11" spans="1:12" ht="12" customHeight="1" x14ac:dyDescent="0.2">
      <c r="A11" s="30"/>
      <c r="B11" s="30"/>
      <c r="C11" s="30"/>
      <c r="D11" s="30"/>
      <c r="E11" s="30" t="s">
        <v>8</v>
      </c>
      <c r="F11" s="30"/>
      <c r="G11" s="30"/>
      <c r="H11" s="30"/>
      <c r="I11" s="30"/>
    </row>
    <row r="12" spans="1:12" ht="12" customHeight="1" x14ac:dyDescent="0.2">
      <c r="A12" s="30"/>
      <c r="B12" s="30"/>
      <c r="C12" s="30"/>
      <c r="D12" s="30"/>
      <c r="E12" s="30" t="s">
        <v>14</v>
      </c>
      <c r="F12" s="30"/>
      <c r="G12" s="30" t="s">
        <v>17</v>
      </c>
      <c r="H12" s="30" t="s">
        <v>18</v>
      </c>
      <c r="I12" s="30" t="s">
        <v>19</v>
      </c>
    </row>
    <row r="13" spans="1:12" ht="18" customHeight="1" x14ac:dyDescent="0.2">
      <c r="A13" s="30"/>
      <c r="B13" s="30"/>
      <c r="C13" s="30"/>
      <c r="D13" s="30"/>
      <c r="E13" s="4" t="s">
        <v>15</v>
      </c>
      <c r="F13" s="4" t="s">
        <v>16</v>
      </c>
      <c r="G13" s="30"/>
      <c r="H13" s="30"/>
      <c r="I13" s="30"/>
    </row>
    <row r="14" spans="1:12" ht="12" customHeight="1" x14ac:dyDescent="0.2">
      <c r="A14" s="5">
        <v>1</v>
      </c>
      <c r="B14" s="24" t="s">
        <v>20</v>
      </c>
      <c r="C14" s="9"/>
      <c r="D14" s="9"/>
      <c r="E14" s="9">
        <v>0</v>
      </c>
      <c r="F14" s="9">
        <v>0</v>
      </c>
      <c r="G14" s="10"/>
      <c r="H14" s="9"/>
      <c r="I14" s="9">
        <v>0</v>
      </c>
    </row>
    <row r="15" spans="1:12" ht="12" customHeight="1" x14ac:dyDescent="0.2">
      <c r="A15" s="5">
        <v>2</v>
      </c>
      <c r="B15" s="24" t="s">
        <v>21</v>
      </c>
      <c r="C15" s="11">
        <v>47433.73</v>
      </c>
      <c r="D15" s="11"/>
      <c r="E15" s="11"/>
      <c r="F15" s="11">
        <v>0</v>
      </c>
      <c r="G15" s="12"/>
      <c r="H15" s="13"/>
      <c r="I15" s="11"/>
      <c r="L15" s="1">
        <v>47433.73</v>
      </c>
    </row>
    <row r="16" spans="1:12" ht="12" customHeight="1" x14ac:dyDescent="0.2">
      <c r="A16" s="31">
        <v>3</v>
      </c>
      <c r="B16" s="33" t="s">
        <v>22</v>
      </c>
      <c r="C16" s="35">
        <v>142566.26999999999</v>
      </c>
      <c r="D16" s="35"/>
      <c r="E16" s="14">
        <v>99796.38</v>
      </c>
      <c r="F16" s="35">
        <v>0</v>
      </c>
      <c r="G16" s="37"/>
      <c r="H16" s="39">
        <f>C15</f>
        <v>47433.73</v>
      </c>
      <c r="I16" s="35">
        <f>E16+H16</f>
        <v>147230.10999999999</v>
      </c>
      <c r="L16" s="1">
        <v>32566.27</v>
      </c>
    </row>
    <row r="17" spans="1:12" ht="24" customHeight="1" x14ac:dyDescent="0.2">
      <c r="A17" s="32"/>
      <c r="B17" s="34"/>
      <c r="C17" s="36"/>
      <c r="D17" s="36"/>
      <c r="E17" s="15" t="s">
        <v>36</v>
      </c>
      <c r="F17" s="36"/>
      <c r="G17" s="38"/>
      <c r="H17" s="40"/>
      <c r="I17" s="36"/>
    </row>
    <row r="18" spans="1:12" ht="12" customHeight="1" x14ac:dyDescent="0.2">
      <c r="A18" s="5">
        <v>4</v>
      </c>
      <c r="B18" s="24" t="s">
        <v>23</v>
      </c>
      <c r="C18" s="11">
        <v>796007.37</v>
      </c>
      <c r="D18" s="11"/>
      <c r="E18" s="11"/>
      <c r="F18" s="11">
        <v>0</v>
      </c>
      <c r="G18" s="12"/>
      <c r="H18" s="13">
        <f>C16-E16</f>
        <v>42769.89</v>
      </c>
      <c r="I18" s="11">
        <f>E18+H18</f>
        <v>42769.89</v>
      </c>
    </row>
    <row r="19" spans="1:12" ht="12" customHeight="1" x14ac:dyDescent="0.2">
      <c r="A19" s="31">
        <v>5</v>
      </c>
      <c r="B19" s="33" t="s">
        <v>24</v>
      </c>
      <c r="C19" s="35">
        <v>1011039.54</v>
      </c>
      <c r="D19" s="35"/>
      <c r="E19" s="14">
        <v>464794.84</v>
      </c>
      <c r="F19" s="35">
        <v>0</v>
      </c>
      <c r="G19" s="37"/>
      <c r="H19" s="39">
        <f>C18</f>
        <v>796007.37</v>
      </c>
      <c r="I19" s="35">
        <f>E19+H19</f>
        <v>1260802.21</v>
      </c>
    </row>
    <row r="20" spans="1:12" ht="24.6" customHeight="1" x14ac:dyDescent="0.2">
      <c r="A20" s="32"/>
      <c r="B20" s="34"/>
      <c r="C20" s="36"/>
      <c r="D20" s="36"/>
      <c r="E20" s="16" t="s">
        <v>37</v>
      </c>
      <c r="F20" s="36"/>
      <c r="G20" s="38"/>
      <c r="H20" s="40"/>
      <c r="I20" s="36"/>
    </row>
    <row r="21" spans="1:12" ht="12" customHeight="1" x14ac:dyDescent="0.2">
      <c r="A21" s="31">
        <v>6</v>
      </c>
      <c r="B21" s="33" t="s">
        <v>25</v>
      </c>
      <c r="C21" s="35">
        <v>989488.66</v>
      </c>
      <c r="D21" s="44"/>
      <c r="E21" s="14">
        <f>C21*0.7</f>
        <v>692642.06</v>
      </c>
      <c r="F21" s="46"/>
      <c r="G21" s="35"/>
      <c r="H21" s="39">
        <f>C19-E19</f>
        <v>546244.69999999995</v>
      </c>
      <c r="I21" s="35">
        <f>E21+H21+E23</f>
        <v>1939135.97</v>
      </c>
    </row>
    <row r="22" spans="1:12" ht="22.5" x14ac:dyDescent="0.2">
      <c r="A22" s="41"/>
      <c r="B22" s="42"/>
      <c r="C22" s="43"/>
      <c r="D22" s="45"/>
      <c r="E22" s="15" t="s">
        <v>39</v>
      </c>
      <c r="F22" s="47"/>
      <c r="G22" s="36"/>
      <c r="H22" s="48"/>
      <c r="I22" s="43"/>
    </row>
    <row r="23" spans="1:12" ht="11.25" x14ac:dyDescent="0.2">
      <c r="A23" s="41"/>
      <c r="B23" s="42"/>
      <c r="C23" s="43"/>
      <c r="D23" s="22"/>
      <c r="E23" s="17">
        <v>700249.21</v>
      </c>
      <c r="F23" s="23"/>
      <c r="G23" s="21"/>
      <c r="H23" s="48"/>
      <c r="I23" s="43"/>
      <c r="L23" s="25">
        <f>SUM(C15:C26)</f>
        <v>3986891.58</v>
      </c>
    </row>
    <row r="24" spans="1:12" ht="22.5" x14ac:dyDescent="0.2">
      <c r="A24" s="32"/>
      <c r="B24" s="34"/>
      <c r="C24" s="36"/>
      <c r="D24" s="22"/>
      <c r="E24" s="15" t="s">
        <v>40</v>
      </c>
      <c r="F24" s="23"/>
      <c r="G24" s="21"/>
      <c r="H24" s="40"/>
      <c r="I24" s="36"/>
      <c r="L24" s="26">
        <f>4600000-L23</f>
        <v>613108.42000000004</v>
      </c>
    </row>
    <row r="25" spans="1:12" ht="12" customHeight="1" x14ac:dyDescent="0.2">
      <c r="A25" s="31">
        <v>7</v>
      </c>
      <c r="B25" s="33" t="s">
        <v>26</v>
      </c>
      <c r="C25" s="35">
        <v>1000356.01</v>
      </c>
      <c r="D25" s="44"/>
      <c r="E25" s="57">
        <v>429175.89</v>
      </c>
      <c r="F25" s="46"/>
      <c r="G25" s="35"/>
      <c r="H25" s="39">
        <f>C21-E21</f>
        <v>296846.59999999998</v>
      </c>
      <c r="I25" s="35">
        <f>E25+H25</f>
        <v>726022.49</v>
      </c>
    </row>
    <row r="26" spans="1:12" ht="11.25" x14ac:dyDescent="0.2">
      <c r="A26" s="32"/>
      <c r="B26" s="34"/>
      <c r="C26" s="36"/>
      <c r="D26" s="45"/>
      <c r="E26" s="58"/>
      <c r="F26" s="47"/>
      <c r="G26" s="36"/>
      <c r="H26" s="40"/>
      <c r="I26" s="36"/>
    </row>
    <row r="27" spans="1:12" ht="12" customHeight="1" x14ac:dyDescent="0.2">
      <c r="A27" s="31">
        <v>8</v>
      </c>
      <c r="B27" s="33" t="s">
        <v>27</v>
      </c>
      <c r="C27" s="49">
        <v>1113938.75</v>
      </c>
      <c r="D27" s="51"/>
      <c r="E27" s="27">
        <v>599169.67000000004</v>
      </c>
      <c r="F27" s="53"/>
      <c r="G27" s="49"/>
      <c r="H27" s="55">
        <f>C25-E23+C27-E25</f>
        <v>984869.66</v>
      </c>
      <c r="I27" s="49">
        <f>E27+H27</f>
        <v>1584039.33</v>
      </c>
    </row>
    <row r="28" spans="1:12" ht="11.25" x14ac:dyDescent="0.2">
      <c r="A28" s="32"/>
      <c r="B28" s="34"/>
      <c r="C28" s="50"/>
      <c r="D28" s="52"/>
      <c r="E28" s="28"/>
      <c r="F28" s="54"/>
      <c r="G28" s="50"/>
      <c r="H28" s="56"/>
      <c r="I28" s="50"/>
    </row>
    <row r="29" spans="1:12" ht="12" customHeight="1" x14ac:dyDescent="0.2">
      <c r="A29" s="5"/>
      <c r="B29" s="6" t="s">
        <v>30</v>
      </c>
      <c r="C29" s="9">
        <f>SUM(C14:C27)</f>
        <v>5100830.33</v>
      </c>
      <c r="D29" s="9">
        <v>0</v>
      </c>
      <c r="E29" s="20">
        <f>E16+E19+E21+E25+E27+E23</f>
        <v>2985828.05</v>
      </c>
      <c r="F29" s="9">
        <v>0</v>
      </c>
      <c r="G29" s="9">
        <v>0</v>
      </c>
      <c r="H29" s="9">
        <f>SUM(H14:H28)</f>
        <v>2714171.95</v>
      </c>
      <c r="I29" s="9">
        <f>SUM(I14:I28)</f>
        <v>5700000</v>
      </c>
    </row>
    <row r="30" spans="1:12" ht="77.25" customHeight="1" x14ac:dyDescent="0.2"/>
    <row r="31" spans="1:12" ht="15.95" customHeight="1" x14ac:dyDescent="0.2">
      <c r="A31" s="61" t="s">
        <v>2</v>
      </c>
      <c r="B31" s="61"/>
      <c r="C31" s="62" t="s">
        <v>31</v>
      </c>
      <c r="D31" s="62"/>
      <c r="E31" s="62"/>
      <c r="F31" s="63" t="s">
        <v>32</v>
      </c>
      <c r="G31" s="63"/>
      <c r="H31" s="63"/>
    </row>
    <row r="32" spans="1:12" ht="11.25" customHeight="1" x14ac:dyDescent="0.2">
      <c r="C32" s="59" t="s">
        <v>3</v>
      </c>
      <c r="D32" s="59"/>
      <c r="E32" s="59"/>
      <c r="F32" s="59"/>
      <c r="G32" s="59"/>
    </row>
    <row r="33" spans="1:8" ht="11.25" customHeight="1" x14ac:dyDescent="0.2"/>
    <row r="34" spans="1:8" ht="11.25" customHeight="1" x14ac:dyDescent="0.2"/>
    <row r="35" spans="1:8" ht="11.25" customHeight="1" x14ac:dyDescent="0.2"/>
    <row r="36" spans="1:8" ht="15.95" customHeight="1" x14ac:dyDescent="0.2">
      <c r="A36" s="61" t="s">
        <v>4</v>
      </c>
      <c r="B36" s="61"/>
      <c r="C36" s="62" t="s">
        <v>34</v>
      </c>
      <c r="D36" s="62"/>
      <c r="E36" s="62"/>
      <c r="F36" s="63" t="s">
        <v>35</v>
      </c>
      <c r="G36" s="63"/>
      <c r="H36" s="63"/>
    </row>
    <row r="37" spans="1:8" ht="11.25" customHeight="1" x14ac:dyDescent="0.2">
      <c r="C37" s="59" t="s">
        <v>3</v>
      </c>
      <c r="D37" s="59"/>
      <c r="E37" s="59"/>
      <c r="F37" s="59"/>
      <c r="G37" s="59"/>
    </row>
    <row r="38" spans="1:8" ht="11.25" customHeight="1" x14ac:dyDescent="0.2"/>
    <row r="39" spans="1:8" ht="11.25" customHeight="1" x14ac:dyDescent="0.2"/>
    <row r="40" spans="1:8" ht="11.25" customHeight="1" x14ac:dyDescent="0.2">
      <c r="B40" s="8" t="s">
        <v>5</v>
      </c>
      <c r="C40" s="60" t="s">
        <v>6</v>
      </c>
      <c r="D40" s="60"/>
      <c r="E40" s="60"/>
      <c r="F40" s="60"/>
    </row>
    <row r="41" spans="1:8" ht="11.25" customHeight="1" x14ac:dyDescent="0.2"/>
    <row r="42" spans="1:8" s="7" customFormat="1" ht="30" customHeight="1" x14ac:dyDescent="0.2"/>
  </sheetData>
  <mergeCells count="61">
    <mergeCell ref="C37:G37"/>
    <mergeCell ref="C40:F40"/>
    <mergeCell ref="I27:I28"/>
    <mergeCell ref="A31:B31"/>
    <mergeCell ref="C31:E31"/>
    <mergeCell ref="F31:H31"/>
    <mergeCell ref="C32:G32"/>
    <mergeCell ref="A36:B36"/>
    <mergeCell ref="C36:E36"/>
    <mergeCell ref="F36:H36"/>
    <mergeCell ref="G25:G26"/>
    <mergeCell ref="H25:H26"/>
    <mergeCell ref="I25:I26"/>
    <mergeCell ref="A27:A28"/>
    <mergeCell ref="B27:B28"/>
    <mergeCell ref="C27:C28"/>
    <mergeCell ref="D27:D28"/>
    <mergeCell ref="F27:F28"/>
    <mergeCell ref="G27:G28"/>
    <mergeCell ref="H27:H28"/>
    <mergeCell ref="A25:A26"/>
    <mergeCell ref="B25:B26"/>
    <mergeCell ref="C25:C26"/>
    <mergeCell ref="D25:D26"/>
    <mergeCell ref="E25:E26"/>
    <mergeCell ref="F25:F26"/>
    <mergeCell ref="G21:G22"/>
    <mergeCell ref="H21:H24"/>
    <mergeCell ref="I21:I24"/>
    <mergeCell ref="A19:A20"/>
    <mergeCell ref="B19:B20"/>
    <mergeCell ref="C19:C20"/>
    <mergeCell ref="D19:D20"/>
    <mergeCell ref="F19:F20"/>
    <mergeCell ref="G19:G20"/>
    <mergeCell ref="A21:A24"/>
    <mergeCell ref="B21:B24"/>
    <mergeCell ref="C21:C24"/>
    <mergeCell ref="D21:D22"/>
    <mergeCell ref="F21:F22"/>
    <mergeCell ref="G16:G17"/>
    <mergeCell ref="H16:H17"/>
    <mergeCell ref="I16:I17"/>
    <mergeCell ref="H19:H20"/>
    <mergeCell ref="I19:I20"/>
    <mergeCell ref="A16:A17"/>
    <mergeCell ref="B16:B17"/>
    <mergeCell ref="C16:C17"/>
    <mergeCell ref="D16:D17"/>
    <mergeCell ref="F16:F17"/>
    <mergeCell ref="B8:I8"/>
    <mergeCell ref="A10:A13"/>
    <mergeCell ref="B10:B13"/>
    <mergeCell ref="C10:C13"/>
    <mergeCell ref="D10:D13"/>
    <mergeCell ref="E10:I10"/>
    <mergeCell ref="E11:I11"/>
    <mergeCell ref="E12:F12"/>
    <mergeCell ref="G12:G13"/>
    <mergeCell ref="H12:H13"/>
    <mergeCell ref="I12:I13"/>
  </mergeCells>
  <pageMargins left="0.9055118110236221" right="0.70866141732283472" top="1.3385826771653544" bottom="0.74803149606299213" header="0.31496062992125984" footer="0.31496062992125984"/>
  <pageSetup paperSize="9" scale="7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DBE1-CA05-49E7-A984-6E24AA6FF714}">
  <dimension ref="A1:L42"/>
  <sheetViews>
    <sheetView view="pageBreakPreview" zoomScaleNormal="100" zoomScaleSheetLayoutView="100" workbookViewId="0">
      <selection activeCell="C19" sqref="C19:C20"/>
    </sheetView>
  </sheetViews>
  <sheetFormatPr defaultColWidth="15.83203125" defaultRowHeight="12" customHeight="1" x14ac:dyDescent="0.2"/>
  <cols>
    <col min="1" max="1" width="8.83203125" style="1" customWidth="1"/>
    <col min="2" max="2" width="25.83203125" style="1" customWidth="1"/>
    <col min="3" max="4" width="15.83203125" style="1"/>
    <col min="5" max="5" width="18" style="1" customWidth="1"/>
    <col min="6" max="16384" width="15.83203125" style="1"/>
  </cols>
  <sheetData>
    <row r="1" spans="1:12" ht="12" customHeight="1" x14ac:dyDescent="0.2">
      <c r="G1" s="1" t="s">
        <v>29</v>
      </c>
    </row>
    <row r="2" spans="1:12" ht="12" customHeight="1" x14ac:dyDescent="0.2">
      <c r="G2" s="1" t="s">
        <v>0</v>
      </c>
    </row>
    <row r="3" spans="1:12" ht="12" customHeight="1" x14ac:dyDescent="0.2">
      <c r="G3" s="1" t="s">
        <v>33</v>
      </c>
    </row>
    <row r="4" spans="1:12" ht="12" customHeight="1" x14ac:dyDescent="0.2">
      <c r="G4" s="1" t="s">
        <v>38</v>
      </c>
    </row>
    <row r="7" spans="1:12" ht="12" customHeight="1" x14ac:dyDescent="0.2">
      <c r="E7" s="2" t="s">
        <v>1</v>
      </c>
    </row>
    <row r="8" spans="1:12" ht="12" customHeight="1" x14ac:dyDescent="0.2">
      <c r="A8" s="3" t="s">
        <v>9</v>
      </c>
      <c r="B8" s="29" t="s">
        <v>10</v>
      </c>
      <c r="C8" s="29"/>
      <c r="D8" s="29"/>
      <c r="E8" s="29"/>
      <c r="F8" s="29"/>
      <c r="G8" s="29"/>
      <c r="H8" s="29"/>
      <c r="I8" s="29"/>
    </row>
    <row r="10" spans="1:12" ht="12" customHeight="1" x14ac:dyDescent="0.2">
      <c r="A10" s="30" t="s">
        <v>11</v>
      </c>
      <c r="B10" s="30" t="s">
        <v>7</v>
      </c>
      <c r="C10" s="30" t="s">
        <v>12</v>
      </c>
      <c r="D10" s="30" t="s">
        <v>28</v>
      </c>
      <c r="E10" s="30" t="s">
        <v>13</v>
      </c>
      <c r="F10" s="30"/>
      <c r="G10" s="30"/>
      <c r="H10" s="30"/>
      <c r="I10" s="30"/>
    </row>
    <row r="11" spans="1:12" ht="12" customHeight="1" x14ac:dyDescent="0.2">
      <c r="A11" s="30"/>
      <c r="B11" s="30"/>
      <c r="C11" s="30"/>
      <c r="D11" s="30"/>
      <c r="E11" s="30" t="s">
        <v>8</v>
      </c>
      <c r="F11" s="30"/>
      <c r="G11" s="30"/>
      <c r="H11" s="30"/>
      <c r="I11" s="30"/>
    </row>
    <row r="12" spans="1:12" ht="12" customHeight="1" x14ac:dyDescent="0.2">
      <c r="A12" s="30"/>
      <c r="B12" s="30"/>
      <c r="C12" s="30"/>
      <c r="D12" s="30"/>
      <c r="E12" s="30" t="s">
        <v>14</v>
      </c>
      <c r="F12" s="30"/>
      <c r="G12" s="30" t="s">
        <v>17</v>
      </c>
      <c r="H12" s="30" t="s">
        <v>18</v>
      </c>
      <c r="I12" s="30" t="s">
        <v>19</v>
      </c>
    </row>
    <row r="13" spans="1:12" ht="18" customHeight="1" x14ac:dyDescent="0.2">
      <c r="A13" s="30"/>
      <c r="B13" s="30"/>
      <c r="C13" s="30"/>
      <c r="D13" s="30"/>
      <c r="E13" s="4" t="s">
        <v>15</v>
      </c>
      <c r="F13" s="4" t="s">
        <v>16</v>
      </c>
      <c r="G13" s="30"/>
      <c r="H13" s="30"/>
      <c r="I13" s="30"/>
    </row>
    <row r="14" spans="1:12" ht="12" customHeight="1" x14ac:dyDescent="0.2">
      <c r="A14" s="5">
        <v>1</v>
      </c>
      <c r="B14" s="24" t="s">
        <v>20</v>
      </c>
      <c r="C14" s="9"/>
      <c r="D14" s="9"/>
      <c r="E14" s="9">
        <v>0</v>
      </c>
      <c r="F14" s="9">
        <v>0</v>
      </c>
      <c r="G14" s="10"/>
      <c r="H14" s="9"/>
      <c r="I14" s="9">
        <v>0</v>
      </c>
    </row>
    <row r="15" spans="1:12" ht="12" customHeight="1" x14ac:dyDescent="0.2">
      <c r="A15" s="5">
        <v>2</v>
      </c>
      <c r="B15" s="24" t="s">
        <v>21</v>
      </c>
      <c r="C15" s="11">
        <v>47433.73</v>
      </c>
      <c r="D15" s="11"/>
      <c r="E15" s="11"/>
      <c r="F15" s="11">
        <v>0</v>
      </c>
      <c r="G15" s="12"/>
      <c r="H15" s="13"/>
      <c r="I15" s="11"/>
      <c r="L15" s="1">
        <v>47433.73</v>
      </c>
    </row>
    <row r="16" spans="1:12" ht="12" customHeight="1" x14ac:dyDescent="0.2">
      <c r="A16" s="31">
        <v>3</v>
      </c>
      <c r="B16" s="33" t="s">
        <v>22</v>
      </c>
      <c r="C16" s="35">
        <v>142566.26999999999</v>
      </c>
      <c r="D16" s="35"/>
      <c r="E16" s="14">
        <v>99796.39</v>
      </c>
      <c r="F16" s="35">
        <v>0</v>
      </c>
      <c r="G16" s="37"/>
      <c r="H16" s="39">
        <f>C15</f>
        <v>47433.73</v>
      </c>
      <c r="I16" s="35">
        <f>E16+H16</f>
        <v>147230.12</v>
      </c>
      <c r="L16" s="1">
        <v>32566.27</v>
      </c>
    </row>
    <row r="17" spans="1:9" ht="24" customHeight="1" x14ac:dyDescent="0.2">
      <c r="A17" s="32"/>
      <c r="B17" s="34"/>
      <c r="C17" s="36"/>
      <c r="D17" s="36"/>
      <c r="E17" s="15" t="s">
        <v>36</v>
      </c>
      <c r="F17" s="36"/>
      <c r="G17" s="38"/>
      <c r="H17" s="40"/>
      <c r="I17" s="36"/>
    </row>
    <row r="18" spans="1:9" ht="12" customHeight="1" x14ac:dyDescent="0.2">
      <c r="A18" s="5">
        <v>4</v>
      </c>
      <c r="B18" s="24" t="s">
        <v>23</v>
      </c>
      <c r="C18" s="11">
        <v>796007.37</v>
      </c>
      <c r="D18" s="11"/>
      <c r="E18" s="11"/>
      <c r="F18" s="11">
        <v>0</v>
      </c>
      <c r="G18" s="12"/>
      <c r="H18" s="13">
        <f>C16-E16</f>
        <v>42769.88</v>
      </c>
      <c r="I18" s="11">
        <f>E18+H18</f>
        <v>42769.88</v>
      </c>
    </row>
    <row r="19" spans="1:9" ht="12" customHeight="1" x14ac:dyDescent="0.2">
      <c r="A19" s="31">
        <v>5</v>
      </c>
      <c r="B19" s="33" t="s">
        <v>24</v>
      </c>
      <c r="C19" s="35">
        <v>683992.63</v>
      </c>
      <c r="D19" s="35"/>
      <c r="E19" s="14">
        <v>464794.84</v>
      </c>
      <c r="F19" s="35">
        <v>0</v>
      </c>
      <c r="G19" s="37"/>
      <c r="H19" s="39">
        <f>C18</f>
        <v>796007.37</v>
      </c>
      <c r="I19" s="35">
        <f>E19+H19</f>
        <v>1260802.21</v>
      </c>
    </row>
    <row r="20" spans="1:9" ht="24.6" customHeight="1" x14ac:dyDescent="0.2">
      <c r="A20" s="32"/>
      <c r="B20" s="34"/>
      <c r="C20" s="36"/>
      <c r="D20" s="36"/>
      <c r="E20" s="16" t="s">
        <v>37</v>
      </c>
      <c r="F20" s="36"/>
      <c r="G20" s="38"/>
      <c r="H20" s="40"/>
      <c r="I20" s="36"/>
    </row>
    <row r="21" spans="1:9" ht="12" customHeight="1" x14ac:dyDescent="0.2">
      <c r="A21" s="31">
        <v>6</v>
      </c>
      <c r="B21" s="33" t="s">
        <v>25</v>
      </c>
      <c r="C21" s="35">
        <v>989488.66</v>
      </c>
      <c r="D21" s="44"/>
      <c r="E21" s="14">
        <f>C21*0.7</f>
        <v>692642.06</v>
      </c>
      <c r="F21" s="46"/>
      <c r="G21" s="35"/>
      <c r="H21" s="39">
        <f>C19-E19</f>
        <v>219197.79</v>
      </c>
      <c r="I21" s="35">
        <f>E21+H21+E23</f>
        <v>1612089.06</v>
      </c>
    </row>
    <row r="22" spans="1:9" ht="22.5" x14ac:dyDescent="0.2">
      <c r="A22" s="41"/>
      <c r="B22" s="42"/>
      <c r="C22" s="43"/>
      <c r="D22" s="45"/>
      <c r="E22" s="15" t="s">
        <v>39</v>
      </c>
      <c r="F22" s="47"/>
      <c r="G22" s="36"/>
      <c r="H22" s="48"/>
      <c r="I22" s="43"/>
    </row>
    <row r="23" spans="1:9" ht="11.25" x14ac:dyDescent="0.2">
      <c r="A23" s="41"/>
      <c r="B23" s="42"/>
      <c r="C23" s="43"/>
      <c r="D23" s="22"/>
      <c r="E23" s="17">
        <v>700249.21</v>
      </c>
      <c r="F23" s="23"/>
      <c r="G23" s="21"/>
      <c r="H23" s="48"/>
      <c r="I23" s="43"/>
    </row>
    <row r="24" spans="1:9" ht="22.5" x14ac:dyDescent="0.2">
      <c r="A24" s="32"/>
      <c r="B24" s="34"/>
      <c r="C24" s="36"/>
      <c r="D24" s="22"/>
      <c r="E24" s="15" t="s">
        <v>40</v>
      </c>
      <c r="F24" s="23"/>
      <c r="G24" s="21"/>
      <c r="H24" s="40"/>
      <c r="I24" s="36"/>
    </row>
    <row r="25" spans="1:9" ht="12" customHeight="1" x14ac:dyDescent="0.2">
      <c r="A25" s="31">
        <v>7</v>
      </c>
      <c r="B25" s="33" t="s">
        <v>26</v>
      </c>
      <c r="C25" s="35">
        <v>1000356.01</v>
      </c>
      <c r="D25" s="44"/>
      <c r="E25" s="57">
        <v>658108.73</v>
      </c>
      <c r="F25" s="46"/>
      <c r="G25" s="35"/>
      <c r="H25" s="39">
        <f>C21-E21</f>
        <v>296846.59999999998</v>
      </c>
      <c r="I25" s="35">
        <f>E25+H25</f>
        <v>954955.33</v>
      </c>
    </row>
    <row r="26" spans="1:9" ht="11.25" x14ac:dyDescent="0.2">
      <c r="A26" s="32"/>
      <c r="B26" s="34"/>
      <c r="C26" s="36"/>
      <c r="D26" s="45"/>
      <c r="E26" s="58"/>
      <c r="F26" s="47"/>
      <c r="G26" s="36"/>
      <c r="H26" s="40"/>
      <c r="I26" s="36"/>
    </row>
    <row r="27" spans="1:9" ht="12" customHeight="1" x14ac:dyDescent="0.2">
      <c r="A27" s="31">
        <v>8</v>
      </c>
      <c r="B27" s="33" t="s">
        <v>27</v>
      </c>
      <c r="C27" s="49">
        <v>940155.33</v>
      </c>
      <c r="D27" s="51"/>
      <c r="E27" s="18"/>
      <c r="F27" s="53"/>
      <c r="G27" s="49"/>
      <c r="H27" s="55">
        <f>C25-E23+C27-E25</f>
        <v>582153.4</v>
      </c>
      <c r="I27" s="49">
        <f>E27+H27</f>
        <v>582153.4</v>
      </c>
    </row>
    <row r="28" spans="1:9" ht="11.25" x14ac:dyDescent="0.2">
      <c r="A28" s="32"/>
      <c r="B28" s="34"/>
      <c r="C28" s="50"/>
      <c r="D28" s="52"/>
      <c r="E28" s="19"/>
      <c r="F28" s="54"/>
      <c r="G28" s="50"/>
      <c r="H28" s="56"/>
      <c r="I28" s="50"/>
    </row>
    <row r="29" spans="1:9" ht="12" customHeight="1" x14ac:dyDescent="0.2">
      <c r="A29" s="5"/>
      <c r="B29" s="6" t="s">
        <v>30</v>
      </c>
      <c r="C29" s="9">
        <f>SUM(C14:C27)</f>
        <v>4600000</v>
      </c>
      <c r="D29" s="9">
        <v>0</v>
      </c>
      <c r="E29" s="20">
        <f>E16+E19+E21+E25+E27+E23</f>
        <v>2615591.23</v>
      </c>
      <c r="F29" s="9">
        <v>0</v>
      </c>
      <c r="G29" s="9">
        <v>0</v>
      </c>
      <c r="H29" s="9">
        <f>SUM(H14:H28)</f>
        <v>1984408.77</v>
      </c>
      <c r="I29" s="9">
        <f>SUM(I14:I28)</f>
        <v>4600000</v>
      </c>
    </row>
    <row r="30" spans="1:9" ht="77.25" customHeight="1" x14ac:dyDescent="0.2"/>
    <row r="31" spans="1:9" ht="15.95" customHeight="1" x14ac:dyDescent="0.2">
      <c r="A31" s="61" t="s">
        <v>2</v>
      </c>
      <c r="B31" s="61"/>
      <c r="C31" s="62" t="s">
        <v>31</v>
      </c>
      <c r="D31" s="62"/>
      <c r="E31" s="62"/>
      <c r="F31" s="63" t="s">
        <v>32</v>
      </c>
      <c r="G31" s="63"/>
      <c r="H31" s="63"/>
    </row>
    <row r="32" spans="1:9" ht="11.25" customHeight="1" x14ac:dyDescent="0.2">
      <c r="C32" s="59" t="s">
        <v>3</v>
      </c>
      <c r="D32" s="59"/>
      <c r="E32" s="59"/>
      <c r="F32" s="59"/>
      <c r="G32" s="59"/>
    </row>
    <row r="33" spans="1:8" ht="11.25" customHeight="1" x14ac:dyDescent="0.2"/>
    <row r="34" spans="1:8" ht="11.25" customHeight="1" x14ac:dyDescent="0.2"/>
    <row r="35" spans="1:8" ht="11.25" customHeight="1" x14ac:dyDescent="0.2"/>
    <row r="36" spans="1:8" ht="15.95" customHeight="1" x14ac:dyDescent="0.2">
      <c r="A36" s="61" t="s">
        <v>4</v>
      </c>
      <c r="B36" s="61"/>
      <c r="C36" s="62" t="s">
        <v>34</v>
      </c>
      <c r="D36" s="62"/>
      <c r="E36" s="62"/>
      <c r="F36" s="63" t="s">
        <v>35</v>
      </c>
      <c r="G36" s="63"/>
      <c r="H36" s="63"/>
    </row>
    <row r="37" spans="1:8" ht="11.25" customHeight="1" x14ac:dyDescent="0.2">
      <c r="C37" s="59" t="s">
        <v>3</v>
      </c>
      <c r="D37" s="59"/>
      <c r="E37" s="59"/>
      <c r="F37" s="59"/>
      <c r="G37" s="59"/>
    </row>
    <row r="38" spans="1:8" ht="11.25" customHeight="1" x14ac:dyDescent="0.2"/>
    <row r="39" spans="1:8" ht="11.25" customHeight="1" x14ac:dyDescent="0.2"/>
    <row r="40" spans="1:8" ht="11.25" customHeight="1" x14ac:dyDescent="0.2">
      <c r="B40" s="8" t="s">
        <v>5</v>
      </c>
      <c r="C40" s="60" t="s">
        <v>6</v>
      </c>
      <c r="D40" s="60"/>
      <c r="E40" s="60"/>
      <c r="F40" s="60"/>
    </row>
    <row r="41" spans="1:8" ht="11.25" customHeight="1" x14ac:dyDescent="0.2"/>
    <row r="42" spans="1:8" s="7" customFormat="1" ht="30" customHeight="1" x14ac:dyDescent="0.2"/>
  </sheetData>
  <mergeCells count="61">
    <mergeCell ref="G19:G20"/>
    <mergeCell ref="H19:H20"/>
    <mergeCell ref="I19:I20"/>
    <mergeCell ref="B19:B20"/>
    <mergeCell ref="C19:C20"/>
    <mergeCell ref="A19:A20"/>
    <mergeCell ref="D19:D20"/>
    <mergeCell ref="F19:F20"/>
    <mergeCell ref="D10:D13"/>
    <mergeCell ref="B8:I8"/>
    <mergeCell ref="A10:A13"/>
    <mergeCell ref="B10:B13"/>
    <mergeCell ref="C10:C13"/>
    <mergeCell ref="E10:I10"/>
    <mergeCell ref="E11:I11"/>
    <mergeCell ref="E12:F12"/>
    <mergeCell ref="G12:G13"/>
    <mergeCell ref="H12:H13"/>
    <mergeCell ref="I12:I13"/>
    <mergeCell ref="I16:I17"/>
    <mergeCell ref="F16:F17"/>
    <mergeCell ref="C37:G37"/>
    <mergeCell ref="C40:F40"/>
    <mergeCell ref="A31:B31"/>
    <mergeCell ref="C31:E31"/>
    <mergeCell ref="F31:H31"/>
    <mergeCell ref="C32:G32"/>
    <mergeCell ref="A36:B36"/>
    <mergeCell ref="C36:E36"/>
    <mergeCell ref="F36:H36"/>
    <mergeCell ref="H16:H17"/>
    <mergeCell ref="G16:G17"/>
    <mergeCell ref="A16:A17"/>
    <mergeCell ref="B16:B17"/>
    <mergeCell ref="C16:C17"/>
    <mergeCell ref="D16:D17"/>
    <mergeCell ref="A25:A26"/>
    <mergeCell ref="A27:A28"/>
    <mergeCell ref="B25:B26"/>
    <mergeCell ref="B27:B28"/>
    <mergeCell ref="A21:A24"/>
    <mergeCell ref="B21:B24"/>
    <mergeCell ref="D21:D22"/>
    <mergeCell ref="C25:C26"/>
    <mergeCell ref="C27:C28"/>
    <mergeCell ref="D25:D26"/>
    <mergeCell ref="D27:D28"/>
    <mergeCell ref="C21:C24"/>
    <mergeCell ref="H21:H24"/>
    <mergeCell ref="I21:I24"/>
    <mergeCell ref="F21:F22"/>
    <mergeCell ref="F25:F26"/>
    <mergeCell ref="F27:F28"/>
    <mergeCell ref="G21:G22"/>
    <mergeCell ref="G25:G26"/>
    <mergeCell ref="G27:G28"/>
    <mergeCell ref="E25:E26"/>
    <mergeCell ref="H25:H26"/>
    <mergeCell ref="H27:H28"/>
    <mergeCell ref="I25:I26"/>
    <mergeCell ref="I27:I28"/>
  </mergeCells>
  <pageMargins left="0.9055118110236221" right="0.70866141732283472" top="1.3385826771653544" bottom="0.74803149606299213" header="0.31496062992125984" footer="0.31496062992125984"/>
  <pageSetup paperSize="9" scale="7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 платежей (2)</vt:lpstr>
      <vt:lpstr>График платежей</vt:lpstr>
      <vt:lpstr>'График платежей'!Область_печати</vt:lpstr>
      <vt:lpstr>'График платежей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ПМК-55</dc:creator>
  <cp:lastModifiedBy>ПМК-55</cp:lastModifiedBy>
  <cp:lastPrinted>2025-10-01T08:18:15Z</cp:lastPrinted>
  <dcterms:created xsi:type="dcterms:W3CDTF">2025-05-08T06:33:29Z</dcterms:created>
  <dcterms:modified xsi:type="dcterms:W3CDTF">2025-11-24T06:27:07Z</dcterms:modified>
</cp:coreProperties>
</file>