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136" windowHeight="13056"/>
  </bookViews>
  <sheets>
    <sheet name="мин.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4"/>
  <c r="H15" l="1"/>
  <c r="H9"/>
  <c r="G9"/>
  <c r="F9"/>
  <c r="E9"/>
  <c r="D9"/>
  <c r="C9"/>
  <c r="C15"/>
  <c r="E15" l="1"/>
  <c r="M15"/>
  <c r="K15"/>
  <c r="I15"/>
  <c r="G15"/>
  <c r="P15" l="1"/>
  <c r="N15"/>
  <c r="L15"/>
  <c r="J15"/>
  <c r="D15"/>
  <c r="Q15"/>
  <c r="O15"/>
  <c r="F15"/>
  <c r="C17" s="1"/>
  <c r="C18" l="1"/>
</calcChain>
</file>

<file path=xl/sharedStrings.xml><?xml version="1.0" encoding="utf-8"?>
<sst xmlns="http://schemas.openxmlformats.org/spreadsheetml/2006/main" count="38" uniqueCount="34">
  <si>
    <t>ИТОГО:</t>
  </si>
  <si>
    <t>май</t>
  </si>
  <si>
    <t>июнь</t>
  </si>
  <si>
    <t>июль</t>
  </si>
  <si>
    <t>март</t>
  </si>
  <si>
    <t>2025 год</t>
  </si>
  <si>
    <t>август</t>
  </si>
  <si>
    <t>сентябрь</t>
  </si>
  <si>
    <t>октябрь</t>
  </si>
  <si>
    <t>ноябрь</t>
  </si>
  <si>
    <t>декабрь</t>
  </si>
  <si>
    <t>январь</t>
  </si>
  <si>
    <t>№</t>
  </si>
  <si>
    <t>апрель</t>
  </si>
  <si>
    <t>Этапы работ</t>
  </si>
  <si>
    <t>ГРАФИК</t>
  </si>
  <si>
    <t>ХУДОЖЕСТВЕННОЕ УНИТАРНОЕ ПРЕДПРИЯТИЕ "СКУЛЬПТУРНЫЙ КОМБИНАТ" ОБЩЕСТВЕННОГО ОБЪЕДИНЕНИЯ "БЕЛОРУССКИЙ СОЮЗ ХУДОЖНИКОВ"</t>
  </si>
  <si>
    <t xml:space="preserve"> </t>
  </si>
  <si>
    <t>февраль</t>
  </si>
  <si>
    <t>Гипсовая формовка</t>
  </si>
  <si>
    <t>Литьё в бронзе</t>
  </si>
  <si>
    <t>Гранитные работы</t>
  </si>
  <si>
    <t>Доставка, установка на проектное место</t>
  </si>
  <si>
    <t>Создание модели в  мягком материале в величину сооружения</t>
  </si>
  <si>
    <t>Создание эскиза М1:20, рабочей модели М1:10</t>
  </si>
  <si>
    <t>_________________ С.А. Коноваленко</t>
  </si>
  <si>
    <t>производства работ по созданию комплекса тематических скульптурных композиций размером 17х4м в количестве 6 шт. из бронзы и гранита для фасада здания Национального исторического музея Беларуси</t>
  </si>
  <si>
    <t>2026 год</t>
  </si>
  <si>
    <t>на 2025год</t>
  </si>
  <si>
    <t>на 2026 год</t>
  </si>
  <si>
    <t>рублей с НДС по ставке 20%</t>
  </si>
  <si>
    <t>Создание эскизного проекта</t>
  </si>
  <si>
    <t xml:space="preserve">ВСЕГО: 33452901,24 рублей с НДС по ставке 20%,  в том числе: </t>
  </si>
  <si>
    <t>Директор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</si>
</sst>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10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43" fontId="4" fillId="0" borderId="1" xfId="1" applyNumberFormat="1" applyFont="1" applyBorder="1" applyAlignment="1">
      <alignment horizontal="center" vertical="center"/>
    </xf>
    <xf numFmtId="43" fontId="4" fillId="6" borderId="1" xfId="1" applyNumberFormat="1" applyFont="1" applyFill="1" applyBorder="1" applyAlignment="1">
      <alignment horizontal="center" vertical="center"/>
    </xf>
    <xf numFmtId="43" fontId="4" fillId="0" borderId="11" xfId="1" applyNumberFormat="1" applyFont="1" applyBorder="1" applyAlignment="1">
      <alignment horizontal="center" vertical="center"/>
    </xf>
    <xf numFmtId="43" fontId="4" fillId="5" borderId="2" xfId="1" applyNumberFormat="1" applyFont="1" applyFill="1" applyBorder="1" applyAlignment="1">
      <alignment horizontal="center" vertical="center"/>
    </xf>
    <xf numFmtId="43" fontId="4" fillId="5" borderId="3" xfId="1" applyNumberFormat="1" applyFont="1" applyFill="1" applyBorder="1" applyAlignment="1">
      <alignment horizontal="center" vertical="center"/>
    </xf>
    <xf numFmtId="43" fontId="4" fillId="5" borderId="1" xfId="1" applyNumberFormat="1" applyFont="1" applyFill="1" applyBorder="1" applyAlignment="1">
      <alignment horizontal="center" vertical="center"/>
    </xf>
    <xf numFmtId="43" fontId="4" fillId="8" borderId="1" xfId="1" applyNumberFormat="1" applyFont="1" applyFill="1" applyBorder="1" applyAlignment="1">
      <alignment horizontal="center" vertical="center"/>
    </xf>
    <xf numFmtId="43" fontId="4" fillId="2" borderId="1" xfId="1" applyNumberFormat="1" applyFont="1" applyFill="1" applyBorder="1" applyAlignment="1">
      <alignment horizontal="center" vertical="center"/>
    </xf>
    <xf numFmtId="43" fontId="4" fillId="7" borderId="1" xfId="1" applyNumberFormat="1" applyFont="1" applyFill="1" applyBorder="1" applyAlignment="1">
      <alignment horizontal="center" vertical="center"/>
    </xf>
    <xf numFmtId="43" fontId="4" fillId="4" borderId="1" xfId="1" applyNumberFormat="1" applyFont="1" applyFill="1" applyBorder="1" applyAlignment="1">
      <alignment horizontal="center" vertical="center"/>
    </xf>
    <xf numFmtId="0" fontId="2" fillId="0" borderId="0" xfId="0" applyFont="1"/>
    <xf numFmtId="43" fontId="6" fillId="0" borderId="0" xfId="1" applyFont="1"/>
    <xf numFmtId="43" fontId="3" fillId="0" borderId="0" xfId="1" applyFont="1"/>
    <xf numFmtId="0" fontId="2" fillId="0" borderId="10" xfId="0" applyFont="1" applyBorder="1"/>
    <xf numFmtId="0" fontId="2" fillId="0" borderId="0" xfId="0" applyFont="1" applyAlignment="1">
      <alignment horizontal="right"/>
    </xf>
    <xf numFmtId="43" fontId="5" fillId="0" borderId="0" xfId="1" applyNumberFormat="1" applyFont="1"/>
    <xf numFmtId="43" fontId="5" fillId="0" borderId="0" xfId="0" applyNumberFormat="1" applyFont="1"/>
    <xf numFmtId="0" fontId="3" fillId="0" borderId="11" xfId="0" applyFont="1" applyBorder="1"/>
    <xf numFmtId="43" fontId="4" fillId="7" borderId="11" xfId="1" applyNumberFormat="1" applyFont="1" applyFill="1" applyBorder="1" applyAlignment="1">
      <alignment horizontal="center" vertical="center"/>
    </xf>
    <xf numFmtId="0" fontId="2" fillId="0" borderId="12" xfId="0" applyFont="1" applyBorder="1"/>
    <xf numFmtId="0" fontId="3" fillId="0" borderId="13" xfId="0" applyFont="1" applyFill="1" applyBorder="1" applyAlignment="1">
      <alignment wrapText="1"/>
    </xf>
    <xf numFmtId="43" fontId="4" fillId="2" borderId="14" xfId="1" applyNumberFormat="1" applyFont="1" applyFill="1" applyBorder="1" applyAlignment="1">
      <alignment horizontal="center" vertical="center"/>
    </xf>
    <xf numFmtId="43" fontId="4" fillId="2" borderId="13" xfId="1" applyNumberFormat="1" applyFont="1" applyFill="1" applyBorder="1" applyAlignment="1">
      <alignment horizontal="center" vertical="center"/>
    </xf>
    <xf numFmtId="43" fontId="4" fillId="0" borderId="13" xfId="1" applyNumberFormat="1" applyFont="1" applyBorder="1" applyAlignment="1">
      <alignment horizontal="center" vertical="center"/>
    </xf>
    <xf numFmtId="43" fontId="4" fillId="3" borderId="13" xfId="1" applyNumberFormat="1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Fill="1" applyBorder="1"/>
    <xf numFmtId="43" fontId="5" fillId="0" borderId="16" xfId="1" applyFont="1" applyBorder="1"/>
    <xf numFmtId="43" fontId="5" fillId="0" borderId="17" xfId="1" applyFont="1" applyBorder="1"/>
    <xf numFmtId="43" fontId="4" fillId="2" borderId="11" xfId="1" applyNumberFormat="1" applyFont="1" applyFill="1" applyBorder="1" applyAlignment="1">
      <alignment horizontal="center" vertical="center"/>
    </xf>
    <xf numFmtId="43" fontId="4" fillId="7" borderId="1" xfId="1" applyFont="1" applyFill="1" applyBorder="1" applyAlignment="1">
      <alignment horizontal="center"/>
    </xf>
    <xf numFmtId="43" fontId="4" fillId="0" borderId="0" xfId="0" applyNumberFormat="1" applyFont="1"/>
    <xf numFmtId="0" fontId="7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3"/>
  <sheetViews>
    <sheetView tabSelected="1" workbookViewId="0">
      <selection activeCell="C27" sqref="C27"/>
    </sheetView>
  </sheetViews>
  <sheetFormatPr defaultRowHeight="14.4"/>
  <cols>
    <col min="1" max="1" width="3.33203125" customWidth="1"/>
    <col min="2" max="2" width="31.44140625" customWidth="1"/>
    <col min="3" max="3" width="14.109375" customWidth="1"/>
    <col min="4" max="17" width="12.33203125" customWidth="1"/>
  </cols>
  <sheetData>
    <row r="1" spans="1:17" ht="22.5" customHeight="1"/>
    <row r="2" spans="1:17" ht="15.6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.6">
      <c r="A3" s="44" t="s">
        <v>15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ht="15.6">
      <c r="A4" s="44" t="s">
        <v>26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ht="1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2" t="s">
        <v>12</v>
      </c>
      <c r="B6" s="3" t="s">
        <v>14</v>
      </c>
      <c r="C6" s="40" t="s">
        <v>5</v>
      </c>
      <c r="D6" s="40"/>
      <c r="E6" s="40"/>
      <c r="F6" s="40"/>
      <c r="G6" s="40"/>
      <c r="H6" s="40"/>
      <c r="I6" s="41"/>
      <c r="J6" s="42" t="s">
        <v>27</v>
      </c>
      <c r="K6" s="40"/>
      <c r="L6" s="40"/>
      <c r="M6" s="40"/>
      <c r="N6" s="40"/>
      <c r="O6" s="40"/>
      <c r="P6" s="40"/>
      <c r="Q6" s="43"/>
    </row>
    <row r="7" spans="1:17">
      <c r="A7" s="4"/>
      <c r="B7" s="5"/>
      <c r="C7" s="5" t="s">
        <v>2</v>
      </c>
      <c r="D7" s="5" t="s">
        <v>3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  <c r="J7" s="5" t="s">
        <v>11</v>
      </c>
      <c r="K7" s="5" t="s">
        <v>18</v>
      </c>
      <c r="L7" s="5" t="s">
        <v>4</v>
      </c>
      <c r="M7" s="5" t="s">
        <v>13</v>
      </c>
      <c r="N7" s="5" t="s">
        <v>1</v>
      </c>
      <c r="O7" s="5" t="s">
        <v>2</v>
      </c>
      <c r="P7" s="5" t="s">
        <v>3</v>
      </c>
      <c r="Q7" s="24" t="s">
        <v>6</v>
      </c>
    </row>
    <row r="8" spans="1:17">
      <c r="A8" s="20">
        <v>1</v>
      </c>
      <c r="B8" s="5" t="s">
        <v>31</v>
      </c>
      <c r="C8" s="37">
        <v>97981.65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24"/>
    </row>
    <row r="9" spans="1:17" ht="28.2">
      <c r="A9" s="20">
        <v>2</v>
      </c>
      <c r="B9" s="6" t="s">
        <v>24</v>
      </c>
      <c r="C9" s="8">
        <f>190269.16+191400.1</f>
        <v>381669.26</v>
      </c>
      <c r="D9" s="8">
        <f>170770.32+170080.6</f>
        <v>340850.92000000004</v>
      </c>
      <c r="E9" s="8">
        <f t="shared" ref="E9:H9" si="0">170770.32+170080.6</f>
        <v>340850.92000000004</v>
      </c>
      <c r="F9" s="8">
        <f t="shared" si="0"/>
        <v>340850.92000000004</v>
      </c>
      <c r="G9" s="8">
        <f t="shared" si="0"/>
        <v>340850.92000000004</v>
      </c>
      <c r="H9" s="8">
        <f t="shared" si="0"/>
        <v>340850.92000000004</v>
      </c>
      <c r="I9" s="7"/>
      <c r="J9" s="7"/>
      <c r="K9" s="7"/>
      <c r="L9" s="7"/>
      <c r="M9" s="7"/>
      <c r="N9" s="7"/>
      <c r="O9" s="7"/>
      <c r="P9" s="7"/>
      <c r="Q9" s="9"/>
    </row>
    <row r="10" spans="1:17" ht="27" customHeight="1">
      <c r="A10" s="20">
        <v>3</v>
      </c>
      <c r="B10" s="6" t="s">
        <v>23</v>
      </c>
      <c r="C10" s="7"/>
      <c r="D10" s="10"/>
      <c r="E10" s="12"/>
      <c r="F10" s="11">
        <v>1996460.12</v>
      </c>
      <c r="G10" s="12">
        <v>1903801.67</v>
      </c>
      <c r="H10" s="12"/>
      <c r="I10" s="12">
        <v>1903801.67</v>
      </c>
      <c r="J10" s="12">
        <v>1903801.67</v>
      </c>
      <c r="K10" s="12"/>
      <c r="L10" s="12">
        <v>1903801.67</v>
      </c>
      <c r="M10" s="12">
        <v>1903801.67</v>
      </c>
      <c r="N10" s="14"/>
      <c r="O10" s="14"/>
      <c r="P10" s="7"/>
      <c r="Q10" s="9"/>
    </row>
    <row r="11" spans="1:17">
      <c r="A11" s="20">
        <v>4</v>
      </c>
      <c r="B11" s="6" t="s">
        <v>19</v>
      </c>
      <c r="C11" s="7"/>
      <c r="D11" s="7"/>
      <c r="E11" s="7"/>
      <c r="F11" s="14"/>
      <c r="G11" s="13"/>
      <c r="H11" s="13">
        <v>287686.75</v>
      </c>
      <c r="I11" s="13">
        <v>281310.28999999998</v>
      </c>
      <c r="J11" s="13"/>
      <c r="K11" s="13">
        <v>281310.28999999998</v>
      </c>
      <c r="L11" s="13">
        <v>281310.28999999998</v>
      </c>
      <c r="M11" s="13"/>
      <c r="N11" s="13">
        <v>281310.28999999998</v>
      </c>
      <c r="O11" s="13">
        <v>281310.28999999998</v>
      </c>
      <c r="P11" s="14"/>
      <c r="Q11" s="36"/>
    </row>
    <row r="12" spans="1:17">
      <c r="A12" s="20">
        <v>5</v>
      </c>
      <c r="B12" s="6" t="s">
        <v>20</v>
      </c>
      <c r="C12" s="7"/>
      <c r="D12" s="7"/>
      <c r="E12" s="7"/>
      <c r="F12" s="14"/>
      <c r="G12" s="14"/>
      <c r="H12" s="15"/>
      <c r="I12" s="15"/>
      <c r="J12" s="15">
        <v>2705258.3</v>
      </c>
      <c r="K12" s="15">
        <v>2585498.1</v>
      </c>
      <c r="L12" s="15"/>
      <c r="M12" s="15">
        <v>2585498.1</v>
      </c>
      <c r="N12" s="15">
        <v>2585498.1</v>
      </c>
      <c r="O12" s="15"/>
      <c r="P12" s="15">
        <v>2585498.1</v>
      </c>
      <c r="Q12" s="25">
        <v>2585498.1</v>
      </c>
    </row>
    <row r="13" spans="1:17" ht="28.2">
      <c r="A13" s="20">
        <v>6</v>
      </c>
      <c r="B13" s="6" t="s">
        <v>22</v>
      </c>
      <c r="C13" s="7"/>
      <c r="D13" s="7"/>
      <c r="E13" s="7"/>
      <c r="F13" s="7"/>
      <c r="G13" s="14"/>
      <c r="H13" s="14"/>
      <c r="I13" s="14"/>
      <c r="J13" s="14"/>
      <c r="K13" s="14"/>
      <c r="L13" s="16">
        <v>275662.31</v>
      </c>
      <c r="M13" s="16">
        <v>271775.59000000003</v>
      </c>
      <c r="N13" s="16">
        <v>271775.59000000003</v>
      </c>
      <c r="O13" s="16">
        <v>271775.59000000003</v>
      </c>
      <c r="P13" s="16">
        <v>271775.59000000003</v>
      </c>
      <c r="Q13" s="16">
        <v>271775.59000000003</v>
      </c>
    </row>
    <row r="14" spans="1:17" ht="15" thickBot="1">
      <c r="A14" s="26">
        <v>7</v>
      </c>
      <c r="B14" s="27" t="s">
        <v>21</v>
      </c>
      <c r="C14" s="28"/>
      <c r="D14" s="29"/>
      <c r="E14" s="30"/>
      <c r="F14" s="30"/>
      <c r="G14" s="30"/>
      <c r="H14" s="30"/>
      <c r="I14" s="30"/>
      <c r="J14" s="29"/>
      <c r="K14" s="28"/>
      <c r="L14" s="31">
        <v>132000</v>
      </c>
      <c r="M14" s="31">
        <v>132000</v>
      </c>
      <c r="N14" s="31">
        <v>132000</v>
      </c>
      <c r="O14" s="31">
        <v>132000</v>
      </c>
      <c r="P14" s="31">
        <v>132000</v>
      </c>
      <c r="Q14" s="31">
        <v>132000</v>
      </c>
    </row>
    <row r="15" spans="1:17" ht="15" thickBot="1">
      <c r="A15" s="32"/>
      <c r="B15" s="33" t="s">
        <v>0</v>
      </c>
      <c r="C15" s="34">
        <f>SUM(C8:C14)</f>
        <v>479650.91000000003</v>
      </c>
      <c r="D15" s="34">
        <f t="shared" ref="D15:J15" si="1">SUM(D9:D14)</f>
        <v>340850.92000000004</v>
      </c>
      <c r="E15" s="34">
        <f>SUM(E9:E14)</f>
        <v>340850.92000000004</v>
      </c>
      <c r="F15" s="34">
        <f t="shared" si="1"/>
        <v>2337311.04</v>
      </c>
      <c r="G15" s="34">
        <f>SUM(G9:G14)</f>
        <v>2244652.59</v>
      </c>
      <c r="H15" s="34">
        <f>SUM(H9:H14)</f>
        <v>628537.67000000004</v>
      </c>
      <c r="I15" s="34">
        <f>SUM(I9:I14)</f>
        <v>2185111.96</v>
      </c>
      <c r="J15" s="34">
        <f t="shared" si="1"/>
        <v>4609059.97</v>
      </c>
      <c r="K15" s="34">
        <f>SUM(K9:K14)</f>
        <v>2866808.39</v>
      </c>
      <c r="L15" s="34">
        <f t="shared" ref="L15:Q15" si="2">SUM(L9:L14)</f>
        <v>2592774.27</v>
      </c>
      <c r="M15" s="34">
        <f>SUM(M9:M14)</f>
        <v>4893075.3599999994</v>
      </c>
      <c r="N15" s="34">
        <f t="shared" si="2"/>
        <v>3270583.98</v>
      </c>
      <c r="O15" s="34">
        <f t="shared" si="2"/>
        <v>685085.88</v>
      </c>
      <c r="P15" s="34">
        <f t="shared" si="2"/>
        <v>2989273.69</v>
      </c>
      <c r="Q15" s="35">
        <f t="shared" si="2"/>
        <v>2989273.69</v>
      </c>
    </row>
    <row r="16" spans="1:17">
      <c r="A16" s="1"/>
      <c r="B16" s="17" t="s">
        <v>32</v>
      </c>
      <c r="C16" s="18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>
      <c r="A17" s="1"/>
      <c r="B17" s="21" t="s">
        <v>28</v>
      </c>
      <c r="C17" s="22">
        <f>C15+D15+E15+F15+G15+H15+I15</f>
        <v>8556966.0099999998</v>
      </c>
      <c r="D17" s="19" t="s">
        <v>30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>
      <c r="A18" s="1"/>
      <c r="B18" s="21" t="s">
        <v>29</v>
      </c>
      <c r="C18" s="23">
        <f>J15+K15+L15+M15+N15+O15+P15+Q15</f>
        <v>24895935.23</v>
      </c>
      <c r="D18" s="19" t="s">
        <v>30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1"/>
      <c r="B19" s="1"/>
      <c r="C19" s="38">
        <f>SUM(C17:C18)</f>
        <v>33452901.240000002</v>
      </c>
      <c r="D19" s="1"/>
      <c r="E19" s="1"/>
      <c r="F19" s="1"/>
      <c r="G19" s="1"/>
      <c r="H19" s="1" t="s">
        <v>17</v>
      </c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1"/>
      <c r="B20" s="1" t="s">
        <v>33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5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1"/>
      <c r="B22" s="1" t="s">
        <v>25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</sheetData>
  <mergeCells count="5">
    <mergeCell ref="A2:Q2"/>
    <mergeCell ref="C6:I6"/>
    <mergeCell ref="J6:Q6"/>
    <mergeCell ref="A3:Q3"/>
    <mergeCell ref="A4:Q4"/>
  </mergeCells>
  <pageMargins left="3.937007874015748E-2" right="3.937007874015748E-2" top="0.35433070866141736" bottom="0.35433070866141736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мин.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2025-06-17T06:29:07Z</dcterms:modified>
</cp:coreProperties>
</file>