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16.012.0.00\03. Пересчет в экспертизу\"/>
    </mc:Choice>
  </mc:AlternateContent>
  <bookViews>
    <workbookView xWindow="0" yWindow="0" windowWidth="18210" windowHeight="7185"/>
  </bookViews>
  <sheets>
    <sheet name="18.10.2023г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H32" i="1"/>
  <c r="C31" i="1"/>
  <c r="H30" i="1"/>
  <c r="G30" i="1"/>
  <c r="G32" i="1" s="1"/>
  <c r="C29" i="1"/>
  <c r="C28" i="1"/>
  <c r="K27" i="1"/>
  <c r="K30" i="1" s="1"/>
  <c r="K32" i="1" s="1"/>
  <c r="J27" i="1"/>
  <c r="J30" i="1" s="1"/>
  <c r="J32" i="1" s="1"/>
  <c r="I27" i="1"/>
  <c r="I30" i="1" s="1"/>
  <c r="I32" i="1" s="1"/>
  <c r="H27" i="1"/>
  <c r="G27" i="1"/>
  <c r="F27" i="1"/>
  <c r="F30" i="1" s="1"/>
  <c r="F32" i="1" s="1"/>
  <c r="E27" i="1"/>
  <c r="E30" i="1" s="1"/>
  <c r="E32" i="1" s="1"/>
  <c r="D27" i="1"/>
  <c r="D30" i="1" s="1"/>
  <c r="C26" i="1"/>
  <c r="C25" i="1"/>
  <c r="C24" i="1"/>
  <c r="C23" i="1"/>
  <c r="C22" i="1"/>
  <c r="C21" i="1"/>
  <c r="C20" i="1"/>
  <c r="C19" i="1"/>
  <c r="C18" i="1"/>
  <c r="C17" i="1"/>
  <c r="D32" i="1" l="1"/>
  <c r="C32" i="1" s="1"/>
  <c r="C30" i="1"/>
  <c r="C27" i="1"/>
</calcChain>
</file>

<file path=xl/sharedStrings.xml><?xml version="1.0" encoding="utf-8"?>
<sst xmlns="http://schemas.openxmlformats.org/spreadsheetml/2006/main" count="47" uniqueCount="45">
  <si>
    <t>(наименование утверждающей организации)</t>
  </si>
  <si>
    <t xml:space="preserve">УТВЕРЖДЕНО </t>
  </si>
  <si>
    <t>в сумме________________ тыс. руб., в том числе возвратных сумм ____________ тыс. руб.</t>
  </si>
  <si>
    <t>___________________________________________"___"  __________2023г.</t>
  </si>
  <si>
    <t xml:space="preserve">            (ссылка на документ об утверждении)</t>
  </si>
  <si>
    <t xml:space="preserve">       СВОДКА  СРЕДСТВ </t>
  </si>
  <si>
    <t>МНОГОКВАРТИРНЫЙ ЖИЛОЙ ДОМ В РАЙОНЕ ДОМА N11 "Ж" ПО УЛ.ФРУНЗЕ Г.ЖОДИНО</t>
  </si>
  <si>
    <t>( взамен сводки средств на сумму 10760,252 тыс.руб)</t>
  </si>
  <si>
    <t xml:space="preserve">   Шифр :16.012.0.00</t>
  </si>
  <si>
    <t>Стадия С</t>
  </si>
  <si>
    <t xml:space="preserve">Составлена в текущих ценах  на 1 июля 2023г. </t>
  </si>
  <si>
    <t>№ п/п</t>
  </si>
  <si>
    <t>Наименование  средств</t>
  </si>
  <si>
    <t>Всего  по сводке средств,тыс. руб.</t>
  </si>
  <si>
    <t>В т.ч.по объектам строительства,тыс. руб.</t>
  </si>
  <si>
    <t>Жилой дом</t>
  </si>
  <si>
    <t>Благоустройство и озеленение территории (льгот.)</t>
  </si>
  <si>
    <t>Сети электроснабжения 10 кВт (нельгот.)</t>
  </si>
  <si>
    <t>Магистральные сети связи (нельгот.)</t>
  </si>
  <si>
    <t>Реконструкция ТП-405 (льгот.)</t>
  </si>
  <si>
    <t>ТП-2 по г/п (льгот.)</t>
  </si>
  <si>
    <t>Распределительные сети (льгот.)</t>
  </si>
  <si>
    <t>Сети газоснабжения (льгот.)</t>
  </si>
  <si>
    <t xml:space="preserve">   Заработная плата</t>
  </si>
  <si>
    <t xml:space="preserve">   Эксплуатация машин</t>
  </si>
  <si>
    <t xml:space="preserve">   в т.ч. зарплата машинистов</t>
  </si>
  <si>
    <t xml:space="preserve">   Материалы, изделия, контрукции</t>
  </si>
  <si>
    <t xml:space="preserve">    Транспорт</t>
  </si>
  <si>
    <t xml:space="preserve">    ОХР и ОПР</t>
  </si>
  <si>
    <t xml:space="preserve">    Плановая прибыль </t>
  </si>
  <si>
    <t xml:space="preserve">   Оборудование, мебель, инвентарь</t>
  </si>
  <si>
    <t xml:space="preserve">    Прочие средства</t>
  </si>
  <si>
    <t>Итого на дату начала разработки сметной документации:</t>
  </si>
  <si>
    <t>в т.ч. возвратные суммы</t>
  </si>
  <si>
    <t>Средства,учитывающие применение прогнозных индексов цен в строительстве на дату начала строительства</t>
  </si>
  <si>
    <t>Итого на дату начала строительства:</t>
  </si>
  <si>
    <t>Средства,учитывающие применение прогнозных индексов цен в строительстве в нормативный срок строительства</t>
  </si>
  <si>
    <t>ВСЕГО по ССР с учетом средств, учитывающих применение прогнозных индексов цен в строительстве:</t>
  </si>
  <si>
    <t xml:space="preserve"> </t>
  </si>
  <si>
    <t xml:space="preserve">            Руководитель  организации</t>
  </si>
  <si>
    <t>ЗИЗОВ В.В.</t>
  </si>
  <si>
    <t xml:space="preserve">            Главный инженер  проекта</t>
  </si>
  <si>
    <t>ШИЛЕНКОВ В.А.</t>
  </si>
  <si>
    <t xml:space="preserve">            Руководитель подразделения</t>
  </si>
  <si>
    <t>ЖДАНОВИЧ А.П.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</si>
</sst>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_р_._-;\-* #,##0_р_._-;_-* &quot;-&quot;??_р_._-;_-@_-"/>
    <numFmt numFmtId="167" formatCode="_-* #,##0.000_р_._-;\-* #,##0.000_р_._-;_-* &quot;-&quot;?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Alignment="1"/>
    <xf numFmtId="0" fontId="2" fillId="0" borderId="0" xfId="0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9" xfId="0" applyFont="1" applyBorder="1"/>
    <xf numFmtId="0" fontId="2" fillId="0" borderId="3" xfId="0" applyFont="1" applyBorder="1" applyAlignment="1">
      <alignment vertical="center" wrapText="1"/>
    </xf>
    <xf numFmtId="165" fontId="4" fillId="0" borderId="10" xfId="1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 indent="6"/>
    </xf>
    <xf numFmtId="0" fontId="2" fillId="0" borderId="10" xfId="0" applyFont="1" applyBorder="1" applyAlignment="1">
      <alignment vertical="center" wrapText="1"/>
    </xf>
    <xf numFmtId="165" fontId="4" fillId="0" borderId="10" xfId="1" applyNumberFormat="1" applyFont="1" applyBorder="1"/>
    <xf numFmtId="166" fontId="2" fillId="0" borderId="0" xfId="1" applyNumberFormat="1" applyFont="1" applyBorder="1"/>
    <xf numFmtId="0" fontId="8" fillId="0" borderId="0" xfId="0" applyFont="1"/>
    <xf numFmtId="0" fontId="8" fillId="0" borderId="9" xfId="0" applyFont="1" applyBorder="1"/>
    <xf numFmtId="0" fontId="2" fillId="0" borderId="9" xfId="0" applyFont="1" applyBorder="1" applyAlignment="1">
      <alignment horizontal="justify" wrapText="1"/>
    </xf>
    <xf numFmtId="165" fontId="9" fillId="0" borderId="10" xfId="1" applyNumberFormat="1" applyFont="1" applyBorder="1"/>
    <xf numFmtId="165" fontId="3" fillId="0" borderId="10" xfId="1" applyNumberFormat="1" applyFont="1" applyBorder="1" applyAlignment="1">
      <alignment horizontal="center" vertical="top"/>
    </xf>
    <xf numFmtId="166" fontId="10" fillId="0" borderId="0" xfId="1" applyNumberFormat="1" applyFont="1" applyBorder="1" applyAlignment="1">
      <alignment vertical="top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/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/>
    <xf numFmtId="0" fontId="2" fillId="0" borderId="8" xfId="0" applyFont="1" applyBorder="1" applyAlignment="1">
      <alignment vertical="center" wrapText="1"/>
    </xf>
    <xf numFmtId="165" fontId="4" fillId="0" borderId="8" xfId="1" applyNumberFormat="1" applyFont="1" applyBorder="1"/>
    <xf numFmtId="165" fontId="2" fillId="0" borderId="8" xfId="1" applyNumberFormat="1" applyFont="1" applyBorder="1" applyAlignment="1">
      <alignment horizontal="center"/>
    </xf>
    <xf numFmtId="0" fontId="3" fillId="0" borderId="5" xfId="0" applyFont="1" applyBorder="1"/>
    <xf numFmtId="0" fontId="4" fillId="0" borderId="7" xfId="0" applyFont="1" applyBorder="1" applyAlignment="1">
      <alignment vertical="center" wrapText="1"/>
    </xf>
    <xf numFmtId="165" fontId="4" fillId="0" borderId="5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0" fontId="3" fillId="0" borderId="3" xfId="0" applyFont="1" applyBorder="1"/>
    <xf numFmtId="165" fontId="9" fillId="0" borderId="3" xfId="1" applyNumberFormat="1" applyFont="1" applyBorder="1"/>
    <xf numFmtId="165" fontId="3" fillId="0" borderId="3" xfId="1" applyNumberFormat="1" applyFont="1" applyBorder="1"/>
    <xf numFmtId="165" fontId="3" fillId="0" borderId="12" xfId="1" applyNumberFormat="1" applyFont="1" applyBorder="1"/>
    <xf numFmtId="166" fontId="3" fillId="0" borderId="0" xfId="1" applyNumberFormat="1" applyFont="1" applyBorder="1"/>
    <xf numFmtId="0" fontId="3" fillId="0" borderId="10" xfId="0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165" fontId="2" fillId="0" borderId="10" xfId="1" applyNumberFormat="1" applyFont="1" applyBorder="1"/>
    <xf numFmtId="165" fontId="2" fillId="0" borderId="13" xfId="1" applyNumberFormat="1" applyFont="1" applyBorder="1"/>
    <xf numFmtId="0" fontId="3" fillId="0" borderId="4" xfId="0" applyFont="1" applyBorder="1"/>
    <xf numFmtId="165" fontId="4" fillId="0" borderId="11" xfId="1" applyNumberFormat="1" applyFont="1" applyBorder="1"/>
    <xf numFmtId="165" fontId="4" fillId="0" borderId="7" xfId="1" applyNumberFormat="1" applyFont="1" applyBorder="1"/>
    <xf numFmtId="165" fontId="2" fillId="0" borderId="0" xfId="1" applyNumberFormat="1" applyFont="1" applyBorder="1"/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0" fontId="4" fillId="0" borderId="0" xfId="0" applyFont="1"/>
    <xf numFmtId="0" fontId="2" fillId="0" borderId="5" xfId="0" applyFont="1" applyBorder="1" applyAlignment="1">
      <alignment horizontal="center"/>
    </xf>
    <xf numFmtId="0" fontId="9" fillId="0" borderId="7" xfId="0" applyFont="1" applyBorder="1"/>
    <xf numFmtId="165" fontId="7" fillId="0" borderId="7" xfId="0" applyNumberFormat="1" applyFont="1" applyBorder="1"/>
    <xf numFmtId="165" fontId="7" fillId="0" borderId="11" xfId="0" applyNumberFormat="1" applyFont="1" applyBorder="1"/>
    <xf numFmtId="166" fontId="7" fillId="0" borderId="0" xfId="0" applyNumberFormat="1" applyFont="1" applyBorder="1"/>
    <xf numFmtId="2" fontId="2" fillId="0" borderId="0" xfId="0" applyNumberFormat="1" applyFont="1" applyBorder="1"/>
    <xf numFmtId="2" fontId="2" fillId="0" borderId="2" xfId="0" applyNumberFormat="1" applyFont="1" applyBorder="1"/>
    <xf numFmtId="2" fontId="11" fillId="0" borderId="0" xfId="0" applyNumberFormat="1" applyFont="1" applyBorder="1"/>
    <xf numFmtId="166" fontId="2" fillId="0" borderId="0" xfId="0" applyNumberFormat="1" applyFont="1"/>
    <xf numFmtId="167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7" fontId="2" fillId="0" borderId="0" xfId="0" applyNumberFormat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S42"/>
  <sheetViews>
    <sheetView tabSelected="1" zoomScale="75" workbookViewId="0">
      <selection activeCell="M32" sqref="M32"/>
    </sheetView>
  </sheetViews>
  <sheetFormatPr defaultRowHeight="15.75" x14ac:dyDescent="0.25"/>
  <cols>
    <col min="1" max="1" width="5.85546875" style="3" customWidth="1"/>
    <col min="2" max="2" width="44.42578125" style="3" customWidth="1"/>
    <col min="3" max="3" width="16" style="3" customWidth="1"/>
    <col min="4" max="4" width="14.5703125" style="3" customWidth="1"/>
    <col min="5" max="5" width="18.42578125" style="3" customWidth="1"/>
    <col min="6" max="6" width="15.28515625" style="3" customWidth="1"/>
    <col min="7" max="7" width="13.85546875" style="3" customWidth="1"/>
    <col min="8" max="10" width="12.5703125" style="3" customWidth="1"/>
    <col min="11" max="11" width="15.42578125" style="3" customWidth="1"/>
    <col min="12" max="12" width="17.140625" style="3" customWidth="1"/>
    <col min="13" max="13" width="14.140625" style="3" customWidth="1"/>
    <col min="14" max="14" width="13.5703125" style="3" customWidth="1"/>
    <col min="15" max="15" width="14.42578125" style="3" customWidth="1"/>
    <col min="16" max="16" width="20" style="3" customWidth="1"/>
    <col min="17" max="18" width="9.140625" style="3"/>
    <col min="19" max="19" width="13.42578125" style="3" bestFit="1" customWidth="1"/>
    <col min="20" max="16384" width="9.140625" style="3"/>
  </cols>
  <sheetData>
    <row r="1" spans="1:1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</row>
    <row r="2" spans="1:16" ht="15.75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6"/>
    </row>
    <row r="3" spans="1:16" ht="13.5" customHeight="1" x14ac:dyDescent="0.25">
      <c r="A3" s="3" t="s">
        <v>1</v>
      </c>
    </row>
    <row r="4" spans="1:16" ht="10.5" customHeight="1" x14ac:dyDescent="0.25"/>
    <row r="5" spans="1:16" ht="14.25" customHeight="1" x14ac:dyDescent="0.25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8" customHeight="1" x14ac:dyDescent="0.25">
      <c r="A6" s="3" t="s">
        <v>3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ht="15.75" customHeight="1" x14ac:dyDescent="0.25">
      <c r="A7" s="9" t="s">
        <v>4</v>
      </c>
    </row>
    <row r="8" spans="1:16" x14ac:dyDescent="0.25">
      <c r="A8" s="10" t="s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  <c r="M8" s="11"/>
      <c r="N8" s="11"/>
      <c r="O8" s="11"/>
      <c r="P8" s="12"/>
    </row>
    <row r="9" spans="1:16" ht="27" customHeight="1" x14ac:dyDescent="0.25">
      <c r="A9" s="13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4"/>
      <c r="M9" s="14"/>
      <c r="N9" s="14"/>
      <c r="O9" s="14"/>
      <c r="P9" s="15"/>
    </row>
    <row r="10" spans="1:16" ht="18" customHeight="1" x14ac:dyDescent="0.25">
      <c r="A10" s="16"/>
      <c r="B10" s="16"/>
      <c r="C10" s="13" t="s">
        <v>7</v>
      </c>
      <c r="D10" s="13"/>
      <c r="E10" s="13"/>
      <c r="F10" s="13"/>
      <c r="G10" s="13"/>
      <c r="H10" s="13"/>
      <c r="I10" s="13"/>
      <c r="J10" s="16"/>
      <c r="K10" s="16"/>
      <c r="L10" s="14"/>
      <c r="M10" s="14"/>
      <c r="N10" s="14"/>
      <c r="O10" s="14"/>
      <c r="P10" s="15"/>
    </row>
    <row r="11" spans="1:16" ht="16.5" customHeight="1" x14ac:dyDescent="0.25">
      <c r="A11" s="15"/>
      <c r="B11" s="17" t="s">
        <v>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ht="17.25" customHeight="1" x14ac:dyDescent="0.25">
      <c r="A12" s="18" t="s">
        <v>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19"/>
      <c r="N12" s="19"/>
      <c r="O12" s="19"/>
      <c r="P12" s="20"/>
    </row>
    <row r="13" spans="1:16" ht="5.25" hidden="1" customHeight="1" x14ac:dyDescent="0.25">
      <c r="A13" s="20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0"/>
    </row>
    <row r="14" spans="1:16" ht="18.75" customHeight="1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</row>
    <row r="15" spans="1:16" ht="21.75" customHeight="1" x14ac:dyDescent="0.25">
      <c r="A15" s="24" t="s">
        <v>11</v>
      </c>
      <c r="B15" s="25" t="s">
        <v>12</v>
      </c>
      <c r="C15" s="26" t="s">
        <v>13</v>
      </c>
      <c r="D15" s="27" t="s">
        <v>14</v>
      </c>
      <c r="E15" s="28"/>
      <c r="F15" s="28"/>
      <c r="G15" s="28"/>
      <c r="H15" s="28"/>
      <c r="I15" s="28"/>
      <c r="J15" s="28"/>
      <c r="K15" s="29"/>
      <c r="L15" s="30"/>
      <c r="M15" s="30"/>
      <c r="N15" s="30"/>
      <c r="O15" s="30"/>
      <c r="P15" s="31"/>
    </row>
    <row r="16" spans="1:16" ht="79.5" customHeight="1" x14ac:dyDescent="0.25">
      <c r="A16" s="32"/>
      <c r="B16" s="33"/>
      <c r="C16" s="33"/>
      <c r="D16" s="34" t="s">
        <v>15</v>
      </c>
      <c r="E16" s="34" t="s">
        <v>16</v>
      </c>
      <c r="F16" s="34" t="s">
        <v>17</v>
      </c>
      <c r="G16" s="34" t="s">
        <v>18</v>
      </c>
      <c r="H16" s="34" t="s">
        <v>19</v>
      </c>
      <c r="I16" s="34" t="s">
        <v>20</v>
      </c>
      <c r="J16" s="34" t="s">
        <v>21</v>
      </c>
      <c r="K16" s="34" t="s">
        <v>22</v>
      </c>
      <c r="L16" s="35"/>
    </row>
    <row r="17" spans="1:14" ht="19.5" customHeight="1" x14ac:dyDescent="0.25">
      <c r="A17" s="36">
        <v>1</v>
      </c>
      <c r="B17" s="37" t="s">
        <v>23</v>
      </c>
      <c r="C17" s="38">
        <f t="shared" ref="C17:C33" si="0">SUM(D17:K17)</f>
        <v>1039.45</v>
      </c>
      <c r="D17" s="39">
        <v>774.49099999999999</v>
      </c>
      <c r="E17" s="39">
        <v>190.27799999999999</v>
      </c>
      <c r="F17" s="39">
        <v>3.6949999999999998</v>
      </c>
      <c r="G17" s="39">
        <v>5.2409999999999997</v>
      </c>
      <c r="H17" s="39">
        <v>0.35699999999999998</v>
      </c>
      <c r="I17" s="39">
        <v>28.364000000000001</v>
      </c>
      <c r="J17" s="39">
        <v>36.506999999999998</v>
      </c>
      <c r="K17" s="39">
        <v>0.51700000000000002</v>
      </c>
      <c r="L17" s="40"/>
    </row>
    <row r="18" spans="1:14" s="44" customFormat="1" ht="18" customHeight="1" x14ac:dyDescent="0.25">
      <c r="A18" s="36">
        <v>2</v>
      </c>
      <c r="B18" s="41" t="s">
        <v>24</v>
      </c>
      <c r="C18" s="42">
        <f t="shared" si="0"/>
        <v>1142.42</v>
      </c>
      <c r="D18" s="39">
        <v>1016.557</v>
      </c>
      <c r="E18" s="39">
        <v>69.608000000000004</v>
      </c>
      <c r="F18" s="39">
        <v>3.1019999999999999</v>
      </c>
      <c r="G18" s="39">
        <v>2.2749999999999999</v>
      </c>
      <c r="H18" s="39">
        <v>5.0999999999999997E-2</v>
      </c>
      <c r="I18" s="39">
        <v>8.1430000000000007</v>
      </c>
      <c r="J18" s="39">
        <v>41.57</v>
      </c>
      <c r="K18" s="39">
        <v>1.1140000000000001</v>
      </c>
      <c r="L18" s="43"/>
    </row>
    <row r="19" spans="1:14" s="44" customFormat="1" ht="15.75" customHeight="1" x14ac:dyDescent="0.25">
      <c r="A19" s="45"/>
      <c r="B19" s="46" t="s">
        <v>25</v>
      </c>
      <c r="C19" s="47">
        <f t="shared" si="0"/>
        <v>138.94300000000001</v>
      </c>
      <c r="D19" s="48">
        <v>107.88200000000001</v>
      </c>
      <c r="E19" s="48">
        <v>15.305</v>
      </c>
      <c r="F19" s="48">
        <v>0.93100000000000005</v>
      </c>
      <c r="G19" s="48">
        <v>0.45400000000000001</v>
      </c>
      <c r="H19" s="48">
        <v>1.2999999999999999E-2</v>
      </c>
      <c r="I19" s="48">
        <v>2.0059999999999998</v>
      </c>
      <c r="J19" s="48">
        <v>12.064</v>
      </c>
      <c r="K19" s="48">
        <v>0.28799999999999998</v>
      </c>
      <c r="L19" s="49"/>
    </row>
    <row r="20" spans="1:14" s="51" customFormat="1" ht="17.25" customHeight="1" x14ac:dyDescent="0.25">
      <c r="A20" s="36">
        <v>3</v>
      </c>
      <c r="B20" s="50" t="s">
        <v>26</v>
      </c>
      <c r="C20" s="42">
        <f t="shared" si="0"/>
        <v>7143.5300000000007</v>
      </c>
      <c r="D20" s="39">
        <v>6172.326</v>
      </c>
      <c r="E20" s="39">
        <v>453.78199999999998</v>
      </c>
      <c r="F20" s="39">
        <v>52.01</v>
      </c>
      <c r="G20" s="39">
        <v>9.1340000000000003</v>
      </c>
      <c r="H20" s="39">
        <v>0.06</v>
      </c>
      <c r="I20" s="39">
        <v>276.96600000000001</v>
      </c>
      <c r="J20" s="39">
        <v>175.976</v>
      </c>
      <c r="K20" s="39">
        <v>3.2759999999999998</v>
      </c>
      <c r="L20" s="43"/>
    </row>
    <row r="21" spans="1:14" s="51" customFormat="1" ht="16.5" customHeight="1" x14ac:dyDescent="0.25">
      <c r="A21" s="36">
        <v>4</v>
      </c>
      <c r="B21" s="50" t="s">
        <v>27</v>
      </c>
      <c r="C21" s="42">
        <f t="shared" si="0"/>
        <v>636.14200000000005</v>
      </c>
      <c r="D21" s="39">
        <v>338.32799999999997</v>
      </c>
      <c r="E21" s="39">
        <v>241.68100000000001</v>
      </c>
      <c r="F21" s="39">
        <v>3.8029999999999999</v>
      </c>
      <c r="G21" s="39">
        <v>2.3340000000000001</v>
      </c>
      <c r="H21" s="39">
        <v>3.0000000000000001E-3</v>
      </c>
      <c r="I21" s="39">
        <v>25.745999999999999</v>
      </c>
      <c r="J21" s="39">
        <v>23.181000000000001</v>
      </c>
      <c r="K21" s="39">
        <v>1.0660000000000001</v>
      </c>
      <c r="L21" s="43"/>
    </row>
    <row r="22" spans="1:14" s="51" customFormat="1" ht="18.75" customHeight="1" x14ac:dyDescent="0.25">
      <c r="A22" s="36">
        <v>5</v>
      </c>
      <c r="B22" s="52" t="s">
        <v>28</v>
      </c>
      <c r="C22" s="42">
        <f t="shared" si="0"/>
        <v>802.12800000000004</v>
      </c>
      <c r="D22" s="39">
        <v>613.90200000000004</v>
      </c>
      <c r="E22" s="39">
        <v>131.20400000000001</v>
      </c>
      <c r="F22" s="39">
        <v>2.7269999999999999</v>
      </c>
      <c r="G22" s="39">
        <v>3.738</v>
      </c>
      <c r="H22" s="39">
        <v>0.215</v>
      </c>
      <c r="I22" s="39">
        <v>18.856999999999999</v>
      </c>
      <c r="J22" s="39">
        <v>30.972000000000001</v>
      </c>
      <c r="K22" s="39">
        <v>0.51300000000000001</v>
      </c>
      <c r="L22" s="43"/>
      <c r="M22" s="53"/>
    </row>
    <row r="23" spans="1:14" s="51" customFormat="1" ht="17.25" customHeight="1" x14ac:dyDescent="0.25">
      <c r="A23" s="36">
        <v>6</v>
      </c>
      <c r="B23" s="50" t="s">
        <v>29</v>
      </c>
      <c r="C23" s="42">
        <f t="shared" si="0"/>
        <v>811.70499999999993</v>
      </c>
      <c r="D23" s="39">
        <v>615.5</v>
      </c>
      <c r="E23" s="39">
        <v>139.13800000000001</v>
      </c>
      <c r="F23" s="39">
        <v>2.0579999999999998</v>
      </c>
      <c r="G23" s="39">
        <v>3.302</v>
      </c>
      <c r="H23" s="39">
        <v>0.151</v>
      </c>
      <c r="I23" s="39">
        <v>18.285</v>
      </c>
      <c r="J23" s="39">
        <v>32.728000000000002</v>
      </c>
      <c r="K23" s="39">
        <v>0.54300000000000004</v>
      </c>
      <c r="L23" s="43"/>
    </row>
    <row r="24" spans="1:14" s="51" customFormat="1" ht="17.25" customHeight="1" x14ac:dyDescent="0.25">
      <c r="A24" s="36">
        <v>7</v>
      </c>
      <c r="B24" s="50" t="s">
        <v>30</v>
      </c>
      <c r="C24" s="42">
        <f t="shared" si="0"/>
        <v>566.85599999999999</v>
      </c>
      <c r="D24" s="39">
        <v>303.01400000000001</v>
      </c>
      <c r="E24" s="39">
        <v>49.892000000000003</v>
      </c>
      <c r="F24" s="39">
        <v>0</v>
      </c>
      <c r="G24" s="39">
        <v>0</v>
      </c>
      <c r="H24" s="39">
        <v>14.154999999999999</v>
      </c>
      <c r="I24" s="39">
        <v>199.17500000000001</v>
      </c>
      <c r="J24" s="39">
        <v>0.62</v>
      </c>
      <c r="K24" s="39">
        <v>0</v>
      </c>
      <c r="L24" s="43"/>
    </row>
    <row r="25" spans="1:14" s="51" customFormat="1" ht="16.5" customHeight="1" x14ac:dyDescent="0.25">
      <c r="A25" s="36">
        <v>8</v>
      </c>
      <c r="B25" s="50" t="s">
        <v>27</v>
      </c>
      <c r="C25" s="42">
        <f t="shared" si="0"/>
        <v>7.8649999999999993</v>
      </c>
      <c r="D25" s="39">
        <v>2.59</v>
      </c>
      <c r="E25" s="39">
        <v>0.997</v>
      </c>
      <c r="F25" s="39">
        <v>0</v>
      </c>
      <c r="G25" s="39">
        <v>0</v>
      </c>
      <c r="H25" s="39">
        <v>0.28299999999999997</v>
      </c>
      <c r="I25" s="39">
        <v>3.9830000000000001</v>
      </c>
      <c r="J25" s="39">
        <v>1.2E-2</v>
      </c>
      <c r="K25" s="39">
        <v>0</v>
      </c>
      <c r="L25" s="43"/>
    </row>
    <row r="26" spans="1:14" s="51" customFormat="1" ht="19.5" customHeight="1" x14ac:dyDescent="0.25">
      <c r="A26" s="36">
        <v>9</v>
      </c>
      <c r="B26" s="54" t="s">
        <v>31</v>
      </c>
      <c r="C26" s="55">
        <f t="shared" si="0"/>
        <v>1134.7410000000002</v>
      </c>
      <c r="D26" s="56">
        <v>799.56200000000001</v>
      </c>
      <c r="E26" s="56">
        <v>195.75700000000001</v>
      </c>
      <c r="F26" s="56">
        <v>22.521999999999998</v>
      </c>
      <c r="G26" s="56">
        <v>12.358000000000001</v>
      </c>
      <c r="H26" s="56">
        <v>1.534</v>
      </c>
      <c r="I26" s="56">
        <v>38.454000000000001</v>
      </c>
      <c r="J26" s="56">
        <v>60.624000000000002</v>
      </c>
      <c r="K26" s="56">
        <v>3.93</v>
      </c>
      <c r="L26" s="43"/>
    </row>
    <row r="27" spans="1:14" s="51" customFormat="1" ht="32.25" customHeight="1" x14ac:dyDescent="0.2">
      <c r="A27" s="57"/>
      <c r="B27" s="58" t="s">
        <v>32</v>
      </c>
      <c r="C27" s="59">
        <f t="shared" si="0"/>
        <v>13284.836999999998</v>
      </c>
      <c r="D27" s="60">
        <f t="shared" ref="D27:K27" si="1">D17+D18+D20+D21+D22+D23+D24+D25+D26</f>
        <v>10636.269999999999</v>
      </c>
      <c r="E27" s="60">
        <f t="shared" si="1"/>
        <v>1472.337</v>
      </c>
      <c r="F27" s="60">
        <f t="shared" si="1"/>
        <v>89.916999999999973</v>
      </c>
      <c r="G27" s="60">
        <f t="shared" si="1"/>
        <v>38.381999999999998</v>
      </c>
      <c r="H27" s="60">
        <f t="shared" si="1"/>
        <v>16.808999999999997</v>
      </c>
      <c r="I27" s="60">
        <f t="shared" si="1"/>
        <v>617.97299999999996</v>
      </c>
      <c r="J27" s="60">
        <f t="shared" si="1"/>
        <v>402.19</v>
      </c>
      <c r="K27" s="60">
        <f t="shared" si="1"/>
        <v>10.959</v>
      </c>
      <c r="L27" s="61"/>
    </row>
    <row r="28" spans="1:14" s="51" customFormat="1" ht="20.25" customHeight="1" x14ac:dyDescent="0.2">
      <c r="A28" s="62"/>
      <c r="B28" s="62" t="s">
        <v>33</v>
      </c>
      <c r="C28" s="63">
        <f t="shared" si="0"/>
        <v>10.388</v>
      </c>
      <c r="D28" s="64">
        <v>5.32</v>
      </c>
      <c r="E28" s="64">
        <v>1.639</v>
      </c>
      <c r="F28" s="65">
        <v>2.8000000000000001E-2</v>
      </c>
      <c r="G28" s="65">
        <v>3.4000000000000002E-2</v>
      </c>
      <c r="H28" s="65">
        <v>2E-3</v>
      </c>
      <c r="I28" s="65">
        <v>0.18099999999999999</v>
      </c>
      <c r="J28" s="65">
        <v>3.1789999999999998</v>
      </c>
      <c r="K28" s="65">
        <v>5.0000000000000001E-3</v>
      </c>
      <c r="L28" s="66"/>
    </row>
    <row r="29" spans="1:14" s="51" customFormat="1" ht="42.75" customHeight="1" x14ac:dyDescent="0.25">
      <c r="A29" s="67">
        <v>10</v>
      </c>
      <c r="B29" s="68" t="s">
        <v>34</v>
      </c>
      <c r="C29" s="42">
        <f t="shared" si="0"/>
        <v>539.52800000000002</v>
      </c>
      <c r="D29" s="69">
        <v>436.96100000000001</v>
      </c>
      <c r="E29" s="69">
        <v>59.246000000000002</v>
      </c>
      <c r="F29" s="70">
        <v>3.5649999999999999</v>
      </c>
      <c r="G29" s="70">
        <v>1.462</v>
      </c>
      <c r="H29" s="70">
        <v>0.42599999999999999</v>
      </c>
      <c r="I29" s="70">
        <v>22.041</v>
      </c>
      <c r="J29" s="70">
        <v>15.509</v>
      </c>
      <c r="K29" s="70">
        <v>0.318</v>
      </c>
      <c r="L29" s="43"/>
    </row>
    <row r="30" spans="1:14" s="51" customFormat="1" ht="20.25" customHeight="1" x14ac:dyDescent="0.25">
      <c r="A30" s="71"/>
      <c r="B30" s="58" t="s">
        <v>35</v>
      </c>
      <c r="C30" s="72">
        <f t="shared" si="0"/>
        <v>13824.364999999998</v>
      </c>
      <c r="D30" s="72">
        <f t="shared" ref="D30:K30" si="2">D27+D29</f>
        <v>11073.230999999998</v>
      </c>
      <c r="E30" s="72">
        <f t="shared" si="2"/>
        <v>1531.5830000000001</v>
      </c>
      <c r="F30" s="73">
        <f t="shared" si="2"/>
        <v>93.481999999999971</v>
      </c>
      <c r="G30" s="73">
        <f t="shared" si="2"/>
        <v>39.844000000000001</v>
      </c>
      <c r="H30" s="73">
        <f t="shared" si="2"/>
        <v>17.234999999999996</v>
      </c>
      <c r="I30" s="73">
        <f t="shared" si="2"/>
        <v>640.01400000000001</v>
      </c>
      <c r="J30" s="73">
        <f t="shared" si="2"/>
        <v>417.69900000000001</v>
      </c>
      <c r="K30" s="73">
        <f t="shared" si="2"/>
        <v>11.276999999999999</v>
      </c>
      <c r="L30" s="74"/>
    </row>
    <row r="31" spans="1:14" s="51" customFormat="1" ht="39.75" customHeight="1" x14ac:dyDescent="0.25">
      <c r="A31" s="75">
        <v>11</v>
      </c>
      <c r="B31" s="76" t="s">
        <v>36</v>
      </c>
      <c r="C31" s="42">
        <f t="shared" si="0"/>
        <v>624.57899999999995</v>
      </c>
      <c r="D31" s="69">
        <v>518.53</v>
      </c>
      <c r="E31" s="69">
        <v>89.463999999999999</v>
      </c>
      <c r="F31" s="70">
        <v>0.92800000000000005</v>
      </c>
      <c r="G31" s="70">
        <v>2.5070000000000001</v>
      </c>
      <c r="H31" s="70">
        <v>8.5999999999999993E-2</v>
      </c>
      <c r="I31" s="70">
        <v>4.5039999999999996</v>
      </c>
      <c r="J31" s="70">
        <v>8.4359999999999999</v>
      </c>
      <c r="K31" s="70">
        <v>0.124</v>
      </c>
      <c r="L31" s="43"/>
    </row>
    <row r="32" spans="1:14" s="80" customFormat="1" ht="55.5" customHeight="1" x14ac:dyDescent="0.25">
      <c r="A32" s="77"/>
      <c r="B32" s="58" t="s">
        <v>37</v>
      </c>
      <c r="C32" s="60">
        <f t="shared" si="0"/>
        <v>14448.944</v>
      </c>
      <c r="D32" s="78">
        <f t="shared" ref="D32:K32" si="3">D30+D31</f>
        <v>11591.760999999999</v>
      </c>
      <c r="E32" s="78">
        <f t="shared" si="3"/>
        <v>1621.047</v>
      </c>
      <c r="F32" s="78">
        <f t="shared" si="3"/>
        <v>94.409999999999968</v>
      </c>
      <c r="G32" s="78">
        <f t="shared" si="3"/>
        <v>42.350999999999999</v>
      </c>
      <c r="H32" s="78">
        <f t="shared" si="3"/>
        <v>17.320999999999994</v>
      </c>
      <c r="I32" s="78">
        <f t="shared" si="3"/>
        <v>644.51800000000003</v>
      </c>
      <c r="J32" s="78">
        <f t="shared" si="3"/>
        <v>426.13499999999999</v>
      </c>
      <c r="K32" s="78">
        <f t="shared" si="3"/>
        <v>11.401</v>
      </c>
      <c r="L32" s="79"/>
      <c r="N32" s="80" t="s">
        <v>38</v>
      </c>
    </row>
    <row r="33" spans="1:19" ht="20.25" customHeight="1" x14ac:dyDescent="0.25">
      <c r="A33" s="81"/>
      <c r="B33" s="82" t="s">
        <v>33</v>
      </c>
      <c r="C33" s="83">
        <f t="shared" si="0"/>
        <v>11.237</v>
      </c>
      <c r="D33" s="84">
        <v>5.7990000000000004</v>
      </c>
      <c r="E33" s="84">
        <v>1.8049999999999999</v>
      </c>
      <c r="F33" s="84">
        <v>2.9000000000000001E-2</v>
      </c>
      <c r="G33" s="84">
        <v>3.7999999999999999E-2</v>
      </c>
      <c r="H33" s="84">
        <v>2E-3</v>
      </c>
      <c r="I33" s="84">
        <v>0.189</v>
      </c>
      <c r="J33" s="84">
        <v>3.37</v>
      </c>
      <c r="K33" s="84">
        <v>5.0000000000000001E-3</v>
      </c>
      <c r="L33" s="85"/>
      <c r="M33" s="2"/>
    </row>
    <row r="34" spans="1:19" ht="16.5" customHeight="1" x14ac:dyDescent="0.25">
      <c r="A34" s="2"/>
      <c r="B34" s="2"/>
      <c r="C34" s="86"/>
      <c r="D34" s="87"/>
      <c r="E34" s="86"/>
      <c r="F34" s="86"/>
      <c r="G34" s="88"/>
      <c r="H34" s="88"/>
      <c r="I34" s="88"/>
      <c r="J34" s="88"/>
      <c r="K34" s="88"/>
      <c r="L34" s="86"/>
      <c r="M34" s="86"/>
      <c r="N34" s="86"/>
      <c r="O34" s="86"/>
      <c r="P34" s="86"/>
      <c r="S34" s="89"/>
    </row>
    <row r="35" spans="1:19" ht="17.25" customHeight="1" x14ac:dyDescent="0.25">
      <c r="A35" s="2"/>
      <c r="B35" s="2" t="s">
        <v>39</v>
      </c>
      <c r="C35" s="2"/>
      <c r="D35" s="90"/>
      <c r="E35" s="90"/>
      <c r="F35" s="91" t="s">
        <v>40</v>
      </c>
      <c r="G35" s="90"/>
      <c r="H35" s="90"/>
      <c r="I35" s="90"/>
      <c r="J35" s="90"/>
      <c r="K35" s="90"/>
      <c r="L35" s="90"/>
      <c r="M35" s="90"/>
      <c r="N35" s="90"/>
      <c r="O35" s="92"/>
      <c r="S35" s="89"/>
    </row>
    <row r="36" spans="1:19" ht="12" customHeight="1" x14ac:dyDescent="0.25">
      <c r="A36" s="2"/>
      <c r="B36" s="2"/>
      <c r="C36" s="2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</row>
    <row r="37" spans="1:19" ht="15" customHeight="1" x14ac:dyDescent="0.25">
      <c r="A37" s="2"/>
      <c r="B37" s="2" t="s">
        <v>41</v>
      </c>
      <c r="C37" s="2"/>
      <c r="D37" s="91"/>
      <c r="E37" s="91"/>
      <c r="F37" s="91" t="s">
        <v>42</v>
      </c>
      <c r="G37" s="91"/>
      <c r="H37" s="91"/>
      <c r="I37" s="91"/>
      <c r="J37" s="91"/>
      <c r="K37" s="91"/>
      <c r="L37" s="91"/>
      <c r="M37" s="91"/>
      <c r="N37" s="91"/>
    </row>
    <row r="38" spans="1:1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9" ht="13.5" customHeight="1" x14ac:dyDescent="0.25">
      <c r="A39" s="2"/>
      <c r="B39" s="2" t="s">
        <v>43</v>
      </c>
      <c r="C39" s="2"/>
      <c r="D39" s="91"/>
      <c r="E39" s="91"/>
      <c r="F39" s="91" t="s">
        <v>44</v>
      </c>
      <c r="G39" s="91"/>
      <c r="H39" s="91"/>
      <c r="I39" s="91"/>
      <c r="J39" s="91"/>
      <c r="K39" s="91"/>
      <c r="L39" s="91"/>
      <c r="M39" s="91"/>
      <c r="N39" s="91"/>
    </row>
    <row r="40" spans="1:1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9" x14ac:dyDescent="0.25">
      <c r="C41" s="8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9" x14ac:dyDescent="0.25">
      <c r="C42" s="89"/>
    </row>
  </sheetData>
  <mergeCells count="11">
    <mergeCell ref="A14:O14"/>
    <mergeCell ref="A15:A16"/>
    <mergeCell ref="B15:B16"/>
    <mergeCell ref="C15:C16"/>
    <mergeCell ref="D15:K15"/>
    <mergeCell ref="A2:K2"/>
    <mergeCell ref="A8:K8"/>
    <mergeCell ref="A9:K9"/>
    <mergeCell ref="C10:I10"/>
    <mergeCell ref="A12:K12"/>
    <mergeCell ref="B13:O13"/>
  </mergeCells>
  <pageMargins left="0.8" right="0.51" top="0.25" bottom="0.26" header="0.2" footer="0.21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18.10.2023г.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Кирик А.С.</dc:creator>
  <cp:lastModifiedBy>Кирик А.С.</cp:lastModifiedBy>
  <dcterms:created xsi:type="dcterms:W3CDTF">2023-10-18T11:52:32Z</dcterms:created>
  <dcterms:modified xsi:type="dcterms:W3CDTF">2023-10-18T11:53:00Z</dcterms:modified>
</cp:coreProperties>
</file>